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e\"/>
    </mc:Choice>
  </mc:AlternateContent>
  <bookViews>
    <workbookView xWindow="0" yWindow="0" windowWidth="17256" windowHeight="57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22" i="1" l="1"/>
  <c r="E222" i="1"/>
  <c r="D219" i="1"/>
  <c r="E219" i="1"/>
  <c r="D216" i="1"/>
  <c r="E216" i="1"/>
  <c r="D208" i="1"/>
  <c r="E208" i="1"/>
  <c r="E183" i="1"/>
  <c r="D183" i="1"/>
  <c r="D181" i="1"/>
  <c r="E181" i="1"/>
  <c r="D175" i="1"/>
  <c r="E175" i="1"/>
  <c r="D163" i="1"/>
  <c r="E163" i="1"/>
  <c r="D157" i="1"/>
  <c r="E157" i="1"/>
  <c r="D154" i="1"/>
  <c r="E154" i="1"/>
  <c r="D152" i="1"/>
  <c r="E152" i="1"/>
  <c r="D150" i="1"/>
  <c r="E150" i="1"/>
  <c r="D146" i="1"/>
  <c r="E146" i="1"/>
  <c r="D131" i="1"/>
  <c r="E131" i="1"/>
  <c r="D128" i="1"/>
  <c r="E128" i="1"/>
  <c r="D123" i="1"/>
  <c r="E123" i="1"/>
  <c r="D121" i="1"/>
  <c r="E121" i="1"/>
  <c r="D118" i="1"/>
  <c r="E118" i="1"/>
  <c r="D113" i="1"/>
  <c r="E113" i="1"/>
  <c r="D110" i="1"/>
  <c r="E110" i="1"/>
  <c r="D99" i="1"/>
  <c r="E99" i="1"/>
  <c r="D93" i="1"/>
  <c r="E93" i="1"/>
  <c r="D91" i="1"/>
  <c r="E91" i="1"/>
  <c r="D89" i="1"/>
  <c r="E89" i="1"/>
  <c r="D86" i="1"/>
  <c r="E86" i="1"/>
  <c r="D81" i="1"/>
  <c r="E81" i="1"/>
  <c r="D66" i="1"/>
  <c r="E66" i="1"/>
  <c r="D63" i="1"/>
  <c r="E63" i="1"/>
  <c r="D61" i="1"/>
  <c r="E61" i="1"/>
  <c r="D53" i="1"/>
  <c r="E53" i="1"/>
  <c r="D49" i="1"/>
  <c r="E49" i="1"/>
  <c r="D43" i="1"/>
  <c r="E43" i="1"/>
  <c r="D176" i="1" l="1"/>
  <c r="D94" i="1"/>
  <c r="D75" i="1"/>
  <c r="E176" i="1"/>
  <c r="E147" i="1"/>
  <c r="E94" i="1"/>
  <c r="E75" i="1"/>
  <c r="E54" i="1"/>
  <c r="D147" i="1"/>
  <c r="D25" i="1"/>
  <c r="E25" i="1"/>
  <c r="D27" i="1"/>
  <c r="E27" i="1"/>
  <c r="D22" i="1"/>
  <c r="E22" i="1"/>
  <c r="D20" i="1"/>
  <c r="E20" i="1"/>
  <c r="D18" i="1"/>
  <c r="E18" i="1"/>
  <c r="D16" i="1"/>
  <c r="E16" i="1"/>
  <c r="D9" i="1"/>
  <c r="E9" i="1"/>
  <c r="C16" i="1"/>
  <c r="D13" i="1"/>
  <c r="E13" i="1"/>
  <c r="C13" i="1"/>
  <c r="C25" i="1" l="1"/>
  <c r="A200" i="1"/>
  <c r="A199" i="1"/>
  <c r="A167" i="1"/>
  <c r="A166" i="1"/>
  <c r="A134" i="1"/>
  <c r="A133" i="1"/>
  <c r="A101" i="1"/>
  <c r="A100" i="1"/>
  <c r="A68" i="1"/>
  <c r="A67" i="1"/>
  <c r="A35" i="1"/>
  <c r="A34" i="1"/>
  <c r="D211" i="1"/>
  <c r="D217" i="1" s="1"/>
  <c r="D223" i="1" s="1"/>
  <c r="E211" i="1"/>
  <c r="E217" i="1" s="1"/>
  <c r="E223" i="1" s="1"/>
  <c r="C211" i="1"/>
  <c r="D204" i="1"/>
  <c r="E204" i="1"/>
  <c r="D203" i="1"/>
  <c r="E203" i="1"/>
  <c r="C204" i="1"/>
  <c r="C203" i="1"/>
  <c r="D172" i="1"/>
  <c r="E172" i="1"/>
  <c r="D171" i="1"/>
  <c r="E171" i="1"/>
  <c r="C172" i="1"/>
  <c r="C171" i="1"/>
  <c r="D139" i="1"/>
  <c r="E139" i="1"/>
  <c r="D138" i="1"/>
  <c r="E138" i="1"/>
  <c r="C139" i="1"/>
  <c r="C138" i="1"/>
  <c r="D106" i="1"/>
  <c r="E106" i="1"/>
  <c r="D105" i="1"/>
  <c r="E105" i="1"/>
  <c r="C106" i="1"/>
  <c r="C105" i="1"/>
  <c r="D72" i="1"/>
  <c r="E72" i="1"/>
  <c r="D73" i="1"/>
  <c r="E73" i="1"/>
  <c r="C73" i="1"/>
  <c r="C72" i="1"/>
  <c r="D40" i="1"/>
  <c r="E40" i="1"/>
  <c r="C40" i="1"/>
  <c r="D39" i="1"/>
  <c r="E39" i="1"/>
  <c r="C39" i="1"/>
  <c r="B201" i="1"/>
  <c r="B169" i="1"/>
  <c r="B136" i="1"/>
  <c r="B103" i="1"/>
  <c r="B70" i="1"/>
  <c r="B37" i="1"/>
  <c r="C216" i="1"/>
  <c r="C219" i="1"/>
  <c r="C222" i="1"/>
  <c r="B227" i="1"/>
  <c r="B226" i="1"/>
  <c r="C208" i="1"/>
  <c r="D190" i="1"/>
  <c r="E190" i="1"/>
  <c r="F190" i="1"/>
  <c r="C190" i="1"/>
  <c r="D188" i="1"/>
  <c r="E188" i="1"/>
  <c r="F188" i="1"/>
  <c r="C188" i="1"/>
  <c r="D185" i="1"/>
  <c r="D186" i="1" s="1"/>
  <c r="E185" i="1"/>
  <c r="E186" i="1" s="1"/>
  <c r="F185" i="1"/>
  <c r="C185" i="1"/>
  <c r="F183" i="1"/>
  <c r="C183" i="1"/>
  <c r="F181" i="1"/>
  <c r="C181" i="1"/>
  <c r="D178" i="1"/>
  <c r="E178" i="1"/>
  <c r="F178" i="1"/>
  <c r="C178" i="1"/>
  <c r="F175" i="1"/>
  <c r="C175" i="1"/>
  <c r="F163" i="1"/>
  <c r="C163" i="1"/>
  <c r="F157" i="1"/>
  <c r="C157" i="1"/>
  <c r="F154" i="1"/>
  <c r="C154" i="1"/>
  <c r="F152" i="1"/>
  <c r="C152" i="1"/>
  <c r="F150" i="1"/>
  <c r="C150" i="1"/>
  <c r="F146" i="1"/>
  <c r="C146" i="1"/>
  <c r="F131" i="1"/>
  <c r="C131" i="1"/>
  <c r="F128" i="1"/>
  <c r="C128" i="1"/>
  <c r="F123" i="1"/>
  <c r="C123" i="1"/>
  <c r="F121" i="1"/>
  <c r="C121" i="1"/>
  <c r="F118" i="1"/>
  <c r="C118" i="1"/>
  <c r="F113" i="1"/>
  <c r="C113" i="1"/>
  <c r="F110" i="1"/>
  <c r="C110" i="1"/>
  <c r="C99" i="1"/>
  <c r="F93" i="1"/>
  <c r="C93" i="1"/>
  <c r="F91" i="1"/>
  <c r="C91" i="1"/>
  <c r="C89" i="1"/>
  <c r="F86" i="1"/>
  <c r="C86" i="1"/>
  <c r="F81" i="1"/>
  <c r="C81" i="1"/>
  <c r="F74" i="1"/>
  <c r="F96" i="1"/>
  <c r="F99" i="1" s="1"/>
  <c r="F66" i="1"/>
  <c r="C66" i="1"/>
  <c r="F63" i="1"/>
  <c r="C63" i="1"/>
  <c r="F61" i="1"/>
  <c r="C61" i="1"/>
  <c r="F53" i="1"/>
  <c r="C53" i="1"/>
  <c r="D54" i="1"/>
  <c r="F49" i="1"/>
  <c r="C49" i="1"/>
  <c r="F43" i="1"/>
  <c r="C43" i="1"/>
  <c r="D30" i="1"/>
  <c r="D31" i="1" s="1"/>
  <c r="E30" i="1"/>
  <c r="E31" i="1" s="1"/>
  <c r="F30" i="1"/>
  <c r="F31" i="1" s="1"/>
  <c r="F27" i="1"/>
  <c r="F25" i="1"/>
  <c r="F22" i="1"/>
  <c r="F20" i="1"/>
  <c r="F18" i="1"/>
  <c r="F13" i="1"/>
  <c r="F9" i="1"/>
  <c r="C30" i="1"/>
  <c r="C31" i="1" s="1"/>
  <c r="C27" i="1"/>
  <c r="C22" i="1"/>
  <c r="C20" i="1"/>
  <c r="C18" i="1"/>
  <c r="C9" i="1"/>
  <c r="C94" i="1" l="1"/>
  <c r="E28" i="1"/>
  <c r="E33" i="1" s="1"/>
  <c r="E226" i="1" s="1"/>
  <c r="D28" i="1"/>
  <c r="D33" i="1" s="1"/>
  <c r="D226" i="1" s="1"/>
  <c r="C28" i="1"/>
  <c r="C33" i="1" s="1"/>
  <c r="C186" i="1"/>
  <c r="F147" i="1"/>
  <c r="C147" i="1"/>
  <c r="F186" i="1"/>
  <c r="C217" i="1"/>
  <c r="C75" i="1"/>
  <c r="F75" i="1"/>
  <c r="F87" i="1" s="1"/>
  <c r="F89" i="1" s="1"/>
  <c r="F94" i="1" s="1"/>
  <c r="C176" i="1"/>
  <c r="E193" i="1"/>
  <c r="E224" i="1" s="1"/>
  <c r="E227" i="1" s="1"/>
  <c r="F176" i="1"/>
  <c r="D193" i="1"/>
  <c r="D224" i="1" s="1"/>
  <c r="D227" i="1" s="1"/>
  <c r="F28" i="1"/>
  <c r="F33" i="1" s="1"/>
  <c r="F54" i="1"/>
  <c r="C54" i="1"/>
  <c r="C223" i="1" l="1"/>
  <c r="C193" i="1"/>
  <c r="F193" i="1"/>
  <c r="E228" i="1" l="1"/>
  <c r="C224" i="1"/>
  <c r="C226" i="1"/>
  <c r="C227" i="1" l="1"/>
  <c r="D228" i="1" l="1"/>
  <c r="C228" i="1"/>
</calcChain>
</file>

<file path=xl/sharedStrings.xml><?xml version="1.0" encoding="utf-8"?>
<sst xmlns="http://schemas.openxmlformats.org/spreadsheetml/2006/main" count="196" uniqueCount="175">
  <si>
    <t>TEKUĆE POMOĆI OD HZMO-a, HZZ-a,HZZO-a</t>
  </si>
  <si>
    <t>KAMATE NA DEPOZITE PO VIĐENJU</t>
  </si>
  <si>
    <t>PRIHODI OD PRUŽENIH USLUGA</t>
  </si>
  <si>
    <t>TEKUĆE DONACIJE OD OSTALIH SUBJ.IZVAN PR.</t>
  </si>
  <si>
    <t>PRIH. NADLEŽNOG PROR. ZA FIN.RASH.POSL.</t>
  </si>
  <si>
    <t>OSTALI PRIHODI</t>
  </si>
  <si>
    <t>P R I H O D I   UKUPNO</t>
  </si>
  <si>
    <t>KONTO</t>
  </si>
  <si>
    <t>NAZIV KONTA</t>
  </si>
  <si>
    <t>POMOĆI OD IZVANPRORAČUNSKIH KORISNIKA</t>
  </si>
  <si>
    <t>POMOĆI PROR.KOR.IZ PROR. KOJI NIJE NADLEŽAN</t>
  </si>
  <si>
    <t>TEKUĆE POMOĆI IZ DRŽ.PROR. PROR.KOR.JLP(R)S</t>
  </si>
  <si>
    <t>PRIHODI OD FINANCIJSKE IMOVINE</t>
  </si>
  <si>
    <t>PRIH. OD PRODAJE PR. I ROBE TE PRUŽENIH USL.</t>
  </si>
  <si>
    <t>DONACIJE OD PRAV. I FIZ. OSOBA IZVAN OPĆEG PROR.</t>
  </si>
  <si>
    <t>PRIH. IZ NADLEŽNOG PROR. ZA FINANC. RED. DJEL.</t>
  </si>
  <si>
    <t>P R I H O D I    P O S L O V A NJ A</t>
  </si>
  <si>
    <t>STAMBENI OBJEKTI ZA ZAPOSLENE</t>
  </si>
  <si>
    <t>PRIHODI OD PRODAJE GRAĐEVINSKIH OBJEKATA</t>
  </si>
  <si>
    <t>PRIHODI OD PRODAJE NEFINANCIJSKE IMOVINE</t>
  </si>
  <si>
    <t>PLAĆE ZA ZAPOSLENE</t>
  </si>
  <si>
    <t>PLAĆE ZA PREKOVREMENI RAD</t>
  </si>
  <si>
    <t>PLAĆE ( BRUTO )</t>
  </si>
  <si>
    <t>NAGRADE</t>
  </si>
  <si>
    <t>DAROVI</t>
  </si>
  <si>
    <t>OTPREMNINE</t>
  </si>
  <si>
    <t>NAKNADE ZA BOLEST, INVAL. I SMRTNI SLUČAJ</t>
  </si>
  <si>
    <t>REGRES ZA GODIŠNJI ODMOR</t>
  </si>
  <si>
    <t>OSTALI RASHODI ZA ZAPOSLENE</t>
  </si>
  <si>
    <t>DOPRINOSI ZA OBVEZNO ZDRAVSTVENO OSIGURANJE</t>
  </si>
  <si>
    <t>DOPR. ZA OBV. ZDRAV. OSIG. ZAŠTITE ZDRAVLJA NA R.</t>
  </si>
  <si>
    <t>DOPR. ZA OBVEZNO OSIGUR. U SLUČAJU NEZAPOSL.</t>
  </si>
  <si>
    <t>DOPRINOSI NA PLAĆE</t>
  </si>
  <si>
    <t>RASHODI ZA ZAPOSLENE</t>
  </si>
  <si>
    <t>DNEVNICE ZA SLUŽBENI PUT U ZEMLJI</t>
  </si>
  <si>
    <t>DNEVNICE ZA SLUŽBENI PUT U INOZEMSTVU</t>
  </si>
  <si>
    <t>NAKNADE ZA SMJEŠTAJ NA SLUŽB. PUTU U ZEMLJI</t>
  </si>
  <si>
    <t>NAKNADE ZA SMJEŠTAJ NA SLUŽB. PUTU U INOZ.</t>
  </si>
  <si>
    <t>NAKNADE ZA PRIJEVOZ NA SLUŽB. PUTU U ZEMLJI</t>
  </si>
  <si>
    <t>NAKNADE ZA PRIJEVOZ NA SLUŽB. PUTU U INOZ.</t>
  </si>
  <si>
    <t>SLUŽBENA PUTOVANJA</t>
  </si>
  <si>
    <t>NAKNADE ZA PRIJEVOZ NA POSAO I S POSLA</t>
  </si>
  <si>
    <t>NAKN. ZA PRIJEVOZ, RAD NA TERENU I ODVOJENI Ž.</t>
  </si>
  <si>
    <t>SEMINARI, SAVJETOVANJA I SIMPOZIJI</t>
  </si>
  <si>
    <t>TEČAJEVI I STRUČNI ISPITI</t>
  </si>
  <si>
    <t>STRUČNO USAVRŠAVANJE ZAPOSLENIKA</t>
  </si>
  <si>
    <t>OSTALE NAKNADE TROŠKOVA ZAPOSLENIMA</t>
  </si>
  <si>
    <t>NAKNADE TROŠKOVA ZAPOSLENIMA</t>
  </si>
  <si>
    <t>UREDSKI MATERIJAL</t>
  </si>
  <si>
    <t>LITERATURA ( publikacije, časopisi, knjige i ostalo )</t>
  </si>
  <si>
    <t>MATERIJAL I SREDSTVA ZA ČIŠĆENJE I ODRŽAV.</t>
  </si>
  <si>
    <t>MATERIJAL ZA HIGIJENSKE POTREBE I NJEGU</t>
  </si>
  <si>
    <t>OSTALI MATERIJAL ZA POTREBE REDOVNOG POSLOV.</t>
  </si>
  <si>
    <t>UREDSKI MATERIJAL I OSTALI MATERIJALNI RASHODI</t>
  </si>
  <si>
    <t>ELEKTRIČNA ENERGIJA</t>
  </si>
  <si>
    <t>PLIN</t>
  </si>
  <si>
    <t>MOTORNI BENZIN I DIZEL GORIVO</t>
  </si>
  <si>
    <t>ENERGIJA</t>
  </si>
  <si>
    <t>MATER. I DIJELOVI ZA TEK.I INV. ODRŽAV. GRAĐ.OBJ.</t>
  </si>
  <si>
    <t>MATERIJAL I DIJELOVI ZA TEK. I INVEST. ODRŽAV.</t>
  </si>
  <si>
    <t>SITNI INVENTAR</t>
  </si>
  <si>
    <t>SITNI INVENTAR I AUTO GUME</t>
  </si>
  <si>
    <t>SLUŽBENA, RADNA I ZAŠTITNA ODJEĆA I OBUĆA</t>
  </si>
  <si>
    <t>RASHODI ZA MATERIJAL I ENERGIJU</t>
  </si>
  <si>
    <t>USLUGE TELEFONA, TELEFAKSA</t>
  </si>
  <si>
    <t>USLUGE INTERNETA</t>
  </si>
  <si>
    <t>POŠTARINA ( pisma, tiskanice i sl. )</t>
  </si>
  <si>
    <t>OSTALE USLUGE ZA KOMUNIKACIJU I PRIJEVOZ</t>
  </si>
  <si>
    <t>USLUGE TELEFONA, POŠTE I PRIJEVOZA</t>
  </si>
  <si>
    <t>USLUGE TEK. I INV. ODRŽAV. GRAĐ. OBJEKATA</t>
  </si>
  <si>
    <t>USLUGE TEK. I INV. ODRŽAV. POSTROJENJA I OPREME</t>
  </si>
  <si>
    <t>OSTALE USLUGE TEK. I INV. ODRŽAVANJA</t>
  </si>
  <si>
    <t>USLUGE TEKUĆEG I INVESTICIJSKOG ODRŽAVANJA</t>
  </si>
  <si>
    <t>TISAK</t>
  </si>
  <si>
    <t>OSTALE USLUGE PROMIDŽBE I INFORMIRANJA</t>
  </si>
  <si>
    <t>USLUGE PROMIDŽBE I INFORMIRANJA</t>
  </si>
  <si>
    <t>OPSKRBA VODOM</t>
  </si>
  <si>
    <t>IZNOŠENJE I ODVOZ SMEĆA</t>
  </si>
  <si>
    <t>DIMNJAČARSKE I EKOLOŠKE USLUGE</t>
  </si>
  <si>
    <t>OSTALE KOMUNALNE USLUGE</t>
  </si>
  <si>
    <t>KOMUNALNE USLUGE</t>
  </si>
  <si>
    <t>ZAKUPNINE I NAJAMNINE ZA GRAĐEV. OBJEKTE</t>
  </si>
  <si>
    <t>LICENCE</t>
  </si>
  <si>
    <t>ZAKUPNINE I NAJAMNINE</t>
  </si>
  <si>
    <t>OBVEZNI I PREVENTIVNI ZDRAV. PREGLEDI ZAPOSL.</t>
  </si>
  <si>
    <t>ZDRAVSTVENE I VETERINARSKE USLUGE</t>
  </si>
  <si>
    <t>AUTORSKI UGOVORI</t>
  </si>
  <si>
    <t>UGOVORI O DJELU</t>
  </si>
  <si>
    <t>USLUGE ODVJETNIKA I PRAVNOG SAVJETOVANJA</t>
  </si>
  <si>
    <t>OSTALE INTELEKTUALNE USLUGE</t>
  </si>
  <si>
    <t>INTELEKTUALNE I OSOBNE USLUGE</t>
  </si>
  <si>
    <t>USLUGE AŽURIRANJA RAČUNALNIH BAZA</t>
  </si>
  <si>
    <t>OSTALE RAČUNALNE USLUGE</t>
  </si>
  <si>
    <t>RAČUNALNE USLUGE</t>
  </si>
  <si>
    <t>GRAF. I TISK. USLUGE, USL. KOPIRANJA, UVEZIV. I SL.</t>
  </si>
  <si>
    <t>FILM I IZRADA FOTOGRAFIJA</t>
  </si>
  <si>
    <t>UREĐENJE PROSTORA</t>
  </si>
  <si>
    <t>USLUGE ČIŠĆENJA, PRANJA I SLIČNO</t>
  </si>
  <si>
    <t>USLUGE ČUVANJA IMOVINE I OSOBA</t>
  </si>
  <si>
    <t>OSTALE NESPOMENUTE USLUGE</t>
  </si>
  <si>
    <t>OSTALE USLUGE</t>
  </si>
  <si>
    <t>RASHODI ZA USLUGE</t>
  </si>
  <si>
    <t>NAKNADE TROŠKOVA SLUŽBENOG PUTA</t>
  </si>
  <si>
    <t>NAKNADE OSTALIH TROŠKOVA</t>
  </si>
  <si>
    <t>NAKN. TROŠKOVA OSOBAMA IZVAN RADNOG ODN.</t>
  </si>
  <si>
    <t>REPREZENTACIJA</t>
  </si>
  <si>
    <t>PREMIJE OSIGURANJA ZAPOSLENIH</t>
  </si>
  <si>
    <t xml:space="preserve">PREMIJE OSIGURANJA  </t>
  </si>
  <si>
    <t>TUZEMNE ČLANARINE</t>
  </si>
  <si>
    <t>MEĐUNARODNE ČLANARINE</t>
  </si>
  <si>
    <t>ČLANARINE I NORME</t>
  </si>
  <si>
    <t>UPRAVNE I ADMINISTRATIVNE PRISTOJBE</t>
  </si>
  <si>
    <t>SUDSKE PRISTOJBE</t>
  </si>
  <si>
    <t>JAVNOBILJEŽNIČKE PRISTOJBE</t>
  </si>
  <si>
    <t>NOVČANA NAKN. POSLOD. ZBOG NEZAPOŠLJAV. INVAL.</t>
  </si>
  <si>
    <t>OSTALE PRISTOJBE I NAKNADE</t>
  </si>
  <si>
    <t>PRISTOJBE I NAKNADE</t>
  </si>
  <si>
    <t>RASHODI PROTOKOLA ( vijenci, cvijeće... )</t>
  </si>
  <si>
    <t>OSTALI NESPOMENUTI RASHODI POSLOVANJA</t>
  </si>
  <si>
    <t>KAM. NA PRIMLJENE KRED. OD TUZEMNIH KR. INST.</t>
  </si>
  <si>
    <t>KAMATE NA PRIMLJENE KREDITE I ZAJMOVE</t>
  </si>
  <si>
    <t>USLUGE BANAKA</t>
  </si>
  <si>
    <t>USLUGE PLATNOG PROMETA</t>
  </si>
  <si>
    <t>BANKARSKE USLUGE I USLUGE PLATNOG PROMETA</t>
  </si>
  <si>
    <t>ZATEZNE KAMATE IZ POSLOVNIH ODNOSA</t>
  </si>
  <si>
    <t xml:space="preserve">ZATEZNE KAMATE  </t>
  </si>
  <si>
    <t>OSTALI NESPOMENUTI FINANCIJSKI RASHODI</t>
  </si>
  <si>
    <t>OSTALI FINANCIJSKI RASHODI</t>
  </si>
  <si>
    <t>RASHODI POSLOVANJA</t>
  </si>
  <si>
    <t>OSTALE NAKNADE IZ PRORAČUNA U NOVCU</t>
  </si>
  <si>
    <t>OSTALE NAKNADE GRAĐANIMA I KUĆ. IZ PRORAČUNA</t>
  </si>
  <si>
    <t>OSTALE TEKUĆE DONACIJE</t>
  </si>
  <si>
    <t>TEKUĆE DONACIJE</t>
  </si>
  <si>
    <t>RAČUNALA I RAČUNALNA OPREMA</t>
  </si>
  <si>
    <t>UREDSKI NAMJEŠTAJ</t>
  </si>
  <si>
    <t>OSTALA UREDSKA OPREMA</t>
  </si>
  <si>
    <t>UREDSKA OPREMA I NAMJEŠTAJ</t>
  </si>
  <si>
    <t>RADIO I TV PRIJEMNICI</t>
  </si>
  <si>
    <t>TELEFONI I OSTALI KOMUNIK. UREĐAJI</t>
  </si>
  <si>
    <t>KOMUNIKACIJSKA OPREMA</t>
  </si>
  <si>
    <t>R A S H O D I    UKUPNO</t>
  </si>
  <si>
    <t>RASHODI ZA NABAVU NEFINANCIJSKE IMOVINE</t>
  </si>
  <si>
    <t>VIŠAK  -  MANJAK PRIHODA NAD RASHODIMA</t>
  </si>
  <si>
    <t>KNJIGE, UMJETNIČKA DJELA I OSTALE IZL. VRIJ.</t>
  </si>
  <si>
    <t xml:space="preserve">KNJIGE  </t>
  </si>
  <si>
    <t>POSTROJENJA I OPREMA</t>
  </si>
  <si>
    <t>UREĐAJI, STROJEVI I OPREMA ZA OSTALE NAMJENE</t>
  </si>
  <si>
    <t>OPREMA</t>
  </si>
  <si>
    <t>OPREMA ZA ODRŽAVANJE I ZAŠTITU</t>
  </si>
  <si>
    <t>MEDICINSKA I LABORATORIJSKA OPREMA</t>
  </si>
  <si>
    <t>SPORTSKA I GLAZBENA OPREMA</t>
  </si>
  <si>
    <t>PLAN</t>
  </si>
  <si>
    <t>POMOĆI IZ DRŽ. PROR. TEMELJEM EU SRED.</t>
  </si>
  <si>
    <t xml:space="preserve">VIŠAK PRIHODA </t>
  </si>
  <si>
    <t>NAMIRNICE</t>
  </si>
  <si>
    <t>MATER. I DIJELOVI ZA TEK.I INV. ODRŽAV. OPREME</t>
  </si>
  <si>
    <t>PRIH. NADLEŽNOG PROR. ZA FIN. NEFIN. IMOV.</t>
  </si>
  <si>
    <t>PLAN PRIHODA I RASHODA 2020. GODINE I PROJEKCIJE 2021. I 2022. GODINE</t>
  </si>
  <si>
    <t>2020.</t>
  </si>
  <si>
    <t>PROJEKCIJA</t>
  </si>
  <si>
    <t>2021.</t>
  </si>
  <si>
    <t>2022.</t>
  </si>
  <si>
    <t>str. 1.</t>
  </si>
  <si>
    <t>str.2.</t>
  </si>
  <si>
    <t>str.3.</t>
  </si>
  <si>
    <t>str.4.</t>
  </si>
  <si>
    <t>str.5.</t>
  </si>
  <si>
    <t>str.6.</t>
  </si>
  <si>
    <t>str.7.</t>
  </si>
  <si>
    <t>TEKUĆE POMOĆI IZ PROR. KOJI IM NIJE NADLEŽAN</t>
  </si>
  <si>
    <t>TEK.POMOĆI IZ DRŽ. PROR. TEMELJEM EU SRED.</t>
  </si>
  <si>
    <t>KAP. POMOĆI IZ DRŽ. PROR. TEMELJEM EU SRED.</t>
  </si>
  <si>
    <t>DODATNA ULAGANJA NA GRAĐ. OBJEKTIMA</t>
  </si>
  <si>
    <t>EKONOMSKA I BIROTEHNIČKA ŠKOLA</t>
  </si>
  <si>
    <t>BJELOVAR, POLJANA DR. FRANJE TUĐMANA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</si>
</sst>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 tint="0.249977111117893"/>
      <name val="Calibri"/>
      <family val="2"/>
      <charset val="238"/>
      <scheme val="minor"/>
    </font>
    <font>
      <b/>
      <sz val="9"/>
      <color theme="1" tint="0.249977111117893"/>
      <name val="Arial"/>
      <family val="2"/>
      <charset val="238"/>
    </font>
    <font>
      <b/>
      <sz val="8"/>
      <color theme="1" tint="0.249977111117893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4" xfId="0" applyFont="1" applyBorder="1"/>
    <xf numFmtId="0" fontId="5" fillId="0" borderId="5" xfId="0" applyFont="1" applyBorder="1" applyAlignment="1">
      <alignment horizontal="center"/>
    </xf>
    <xf numFmtId="43" fontId="2" fillId="0" borderId="0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43" fontId="3" fillId="0" borderId="0" xfId="1" applyFont="1" applyBorder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1" fillId="0" borderId="0" xfId="1" applyFont="1"/>
    <xf numFmtId="43" fontId="1" fillId="0" borderId="1" xfId="1" applyFont="1" applyBorder="1" applyAlignment="1">
      <alignment horizontal="center" wrapText="1"/>
    </xf>
    <xf numFmtId="43" fontId="7" fillId="0" borderId="1" xfId="1" applyFont="1" applyBorder="1" applyAlignment="1">
      <alignment horizontal="center"/>
    </xf>
    <xf numFmtId="43" fontId="1" fillId="0" borderId="1" xfId="1" applyFont="1" applyBorder="1"/>
    <xf numFmtId="43" fontId="1" fillId="0" borderId="2" xfId="1" applyFont="1" applyBorder="1"/>
    <xf numFmtId="43" fontId="8" fillId="0" borderId="0" xfId="1" applyFont="1"/>
    <xf numFmtId="0" fontId="8" fillId="0" borderId="0" xfId="0" applyFont="1" applyAlignment="1">
      <alignment horizontal="left"/>
    </xf>
    <xf numFmtId="43" fontId="8" fillId="0" borderId="1" xfId="1" applyFont="1" applyBorder="1" applyAlignment="1">
      <alignment horizontal="center" wrapText="1"/>
    </xf>
    <xf numFmtId="43" fontId="9" fillId="0" borderId="1" xfId="1" applyFont="1" applyBorder="1" applyAlignment="1">
      <alignment horizontal="center"/>
    </xf>
    <xf numFmtId="43" fontId="8" fillId="0" borderId="1" xfId="1" applyFont="1" applyBorder="1"/>
    <xf numFmtId="43" fontId="8" fillId="0" borderId="2" xfId="1" applyFont="1" applyBorder="1"/>
    <xf numFmtId="43" fontId="8" fillId="0" borderId="0" xfId="1" applyFont="1" applyAlignment="1">
      <alignment horizontal="right"/>
    </xf>
    <xf numFmtId="43" fontId="10" fillId="0" borderId="0" xfId="1" applyFont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43" fontId="11" fillId="0" borderId="1" xfId="1" applyFont="1" applyBorder="1"/>
    <xf numFmtId="43" fontId="12" fillId="0" borderId="1" xfId="1" applyFont="1" applyBorder="1"/>
    <xf numFmtId="43" fontId="12" fillId="0" borderId="0" xfId="1" applyFont="1" applyBorder="1"/>
    <xf numFmtId="0" fontId="11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43" fontId="14" fillId="0" borderId="0" xfId="1" applyFont="1" applyBorder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abSelected="1" workbookViewId="0">
      <selection activeCell="E149" sqref="E149"/>
    </sheetView>
  </sheetViews>
  <sheetFormatPr defaultRowHeight="14.4" x14ac:dyDescent="0.3"/>
  <cols>
    <col min="1" max="1" width="8" style="1" customWidth="1"/>
    <col min="2" max="2" width="46.88671875" style="3" customWidth="1"/>
    <col min="3" max="3" width="22.6640625" style="23" customWidth="1"/>
    <col min="4" max="4" width="27.109375" style="28" customWidth="1"/>
    <col min="5" max="5" width="23.88671875" style="28" customWidth="1"/>
    <col min="6" max="6" width="1.44140625" style="9" customWidth="1"/>
  </cols>
  <sheetData>
    <row r="1" spans="1:6" x14ac:dyDescent="0.3">
      <c r="A1" s="47" t="s">
        <v>173</v>
      </c>
      <c r="B1" s="47"/>
      <c r="C1" s="47"/>
      <c r="D1" s="47"/>
    </row>
    <row r="2" spans="1:6" x14ac:dyDescent="0.3">
      <c r="A2" s="48" t="s">
        <v>174</v>
      </c>
      <c r="B2" s="48"/>
      <c r="C2" s="48"/>
      <c r="D2" s="48"/>
      <c r="E2" s="35" t="s">
        <v>162</v>
      </c>
    </row>
    <row r="3" spans="1:6" x14ac:dyDescent="0.3">
      <c r="A3" s="21"/>
      <c r="B3" s="21"/>
      <c r="C3" s="22"/>
      <c r="D3" s="29"/>
    </row>
    <row r="4" spans="1:6" ht="15.6" x14ac:dyDescent="0.3">
      <c r="A4" s="16"/>
      <c r="B4" s="49" t="s">
        <v>157</v>
      </c>
      <c r="C4" s="49"/>
      <c r="D4" s="49"/>
      <c r="E4" s="49"/>
      <c r="F4" s="49"/>
    </row>
    <row r="6" spans="1:6" ht="15" customHeight="1" x14ac:dyDescent="0.3">
      <c r="A6" s="4"/>
      <c r="B6" s="7"/>
      <c r="C6" s="24" t="s">
        <v>151</v>
      </c>
      <c r="D6" s="30" t="s">
        <v>159</v>
      </c>
      <c r="E6" s="30" t="s">
        <v>159</v>
      </c>
    </row>
    <row r="7" spans="1:6" x14ac:dyDescent="0.3">
      <c r="A7" s="6" t="s">
        <v>7</v>
      </c>
      <c r="B7" s="8" t="s">
        <v>8</v>
      </c>
      <c r="C7" s="25" t="s">
        <v>158</v>
      </c>
      <c r="D7" s="31" t="s">
        <v>160</v>
      </c>
      <c r="E7" s="31" t="s">
        <v>161</v>
      </c>
    </row>
    <row r="8" spans="1:6" x14ac:dyDescent="0.3">
      <c r="A8" s="10">
        <v>634140</v>
      </c>
      <c r="B8" s="11" t="s">
        <v>0</v>
      </c>
      <c r="C8" s="26">
        <v>12000</v>
      </c>
      <c r="D8" s="32">
        <v>12000</v>
      </c>
      <c r="E8" s="32">
        <v>12000</v>
      </c>
    </row>
    <row r="9" spans="1:6" s="41" customFormat="1" x14ac:dyDescent="0.3">
      <c r="A9" s="36">
        <v>634</v>
      </c>
      <c r="B9" s="37" t="s">
        <v>9</v>
      </c>
      <c r="C9" s="38">
        <f>C8</f>
        <v>12000</v>
      </c>
      <c r="D9" s="38">
        <f t="shared" ref="D9:E9" si="0">D8</f>
        <v>12000</v>
      </c>
      <c r="E9" s="38">
        <f t="shared" si="0"/>
        <v>12000</v>
      </c>
      <c r="F9" s="40">
        <f t="shared" ref="F9" si="1">F8</f>
        <v>0</v>
      </c>
    </row>
    <row r="10" spans="1:6" x14ac:dyDescent="0.3">
      <c r="A10" s="10">
        <v>636120</v>
      </c>
      <c r="B10" s="11" t="s">
        <v>11</v>
      </c>
      <c r="C10" s="26">
        <v>6295000</v>
      </c>
      <c r="D10" s="32">
        <v>6480000</v>
      </c>
      <c r="E10" s="32">
        <v>6667000</v>
      </c>
    </row>
    <row r="11" spans="1:6" x14ac:dyDescent="0.3">
      <c r="A11" s="10">
        <v>636130</v>
      </c>
      <c r="B11" s="11" t="s">
        <v>169</v>
      </c>
      <c r="C11" s="26">
        <v>0</v>
      </c>
      <c r="D11" s="32"/>
      <c r="E11" s="32">
        <v>0</v>
      </c>
    </row>
    <row r="12" spans="1:6" x14ac:dyDescent="0.3">
      <c r="A12" s="10">
        <v>636220</v>
      </c>
      <c r="B12" s="11" t="s">
        <v>11</v>
      </c>
      <c r="C12" s="26">
        <v>10000</v>
      </c>
      <c r="D12" s="32">
        <v>10000</v>
      </c>
      <c r="E12" s="32">
        <v>10000</v>
      </c>
    </row>
    <row r="13" spans="1:6" s="41" customFormat="1" x14ac:dyDescent="0.3">
      <c r="A13" s="36">
        <v>636</v>
      </c>
      <c r="B13" s="37" t="s">
        <v>10</v>
      </c>
      <c r="C13" s="38">
        <f>C10+C11+C12</f>
        <v>6305000</v>
      </c>
      <c r="D13" s="38">
        <f t="shared" ref="D13:E13" si="2">D10+D11+D12</f>
        <v>6490000</v>
      </c>
      <c r="E13" s="38">
        <f t="shared" si="2"/>
        <v>6677000</v>
      </c>
      <c r="F13" s="40">
        <f t="shared" ref="F13" si="3">F10</f>
        <v>0</v>
      </c>
    </row>
    <row r="14" spans="1:6" s="18" customFormat="1" x14ac:dyDescent="0.3">
      <c r="A14" s="17">
        <v>638110</v>
      </c>
      <c r="B14" s="11" t="s">
        <v>170</v>
      </c>
      <c r="C14" s="26">
        <v>0</v>
      </c>
      <c r="D14" s="32">
        <v>0</v>
      </c>
      <c r="E14" s="32">
        <v>0</v>
      </c>
      <c r="F14" s="9"/>
    </row>
    <row r="15" spans="1:6" s="18" customFormat="1" x14ac:dyDescent="0.3">
      <c r="A15" s="17">
        <v>638210</v>
      </c>
      <c r="B15" s="11" t="s">
        <v>171</v>
      </c>
      <c r="C15" s="26">
        <v>0</v>
      </c>
      <c r="D15" s="32">
        <v>0</v>
      </c>
      <c r="E15" s="32">
        <v>0</v>
      </c>
      <c r="F15" s="9"/>
    </row>
    <row r="16" spans="1:6" s="41" customFormat="1" x14ac:dyDescent="0.3">
      <c r="A16" s="36">
        <v>638</v>
      </c>
      <c r="B16" s="37" t="s">
        <v>152</v>
      </c>
      <c r="C16" s="38">
        <f>C14+C15</f>
        <v>0</v>
      </c>
      <c r="D16" s="38">
        <f t="shared" ref="D16:E16" si="4">D14+D15</f>
        <v>0</v>
      </c>
      <c r="E16" s="38">
        <f t="shared" si="4"/>
        <v>0</v>
      </c>
      <c r="F16" s="40"/>
    </row>
    <row r="17" spans="1:6" x14ac:dyDescent="0.3">
      <c r="A17" s="10">
        <v>641320</v>
      </c>
      <c r="B17" s="11" t="s">
        <v>1</v>
      </c>
      <c r="C17" s="26">
        <v>1000</v>
      </c>
      <c r="D17" s="32">
        <v>1000</v>
      </c>
      <c r="E17" s="32">
        <v>1000</v>
      </c>
    </row>
    <row r="18" spans="1:6" s="41" customFormat="1" x14ac:dyDescent="0.3">
      <c r="A18" s="36">
        <v>641</v>
      </c>
      <c r="B18" s="37" t="s">
        <v>12</v>
      </c>
      <c r="C18" s="38">
        <f>C17</f>
        <v>1000</v>
      </c>
      <c r="D18" s="38">
        <f t="shared" ref="D18:E18" si="5">D17</f>
        <v>1000</v>
      </c>
      <c r="E18" s="38">
        <f t="shared" si="5"/>
        <v>1000</v>
      </c>
      <c r="F18" s="40">
        <f t="shared" ref="F18" si="6">F17</f>
        <v>0</v>
      </c>
    </row>
    <row r="19" spans="1:6" x14ac:dyDescent="0.3">
      <c r="A19" s="10">
        <v>661510</v>
      </c>
      <c r="B19" s="11" t="s">
        <v>2</v>
      </c>
      <c r="C19" s="26">
        <v>58000</v>
      </c>
      <c r="D19" s="32">
        <v>58000</v>
      </c>
      <c r="E19" s="32">
        <v>58000</v>
      </c>
    </row>
    <row r="20" spans="1:6" s="41" customFormat="1" x14ac:dyDescent="0.3">
      <c r="A20" s="36">
        <v>661</v>
      </c>
      <c r="B20" s="37" t="s">
        <v>13</v>
      </c>
      <c r="C20" s="38">
        <f>C19</f>
        <v>58000</v>
      </c>
      <c r="D20" s="38">
        <f t="shared" ref="D20:E20" si="7">D19</f>
        <v>58000</v>
      </c>
      <c r="E20" s="38">
        <f t="shared" si="7"/>
        <v>58000</v>
      </c>
      <c r="F20" s="40">
        <f t="shared" ref="F20" si="8">F19</f>
        <v>0</v>
      </c>
    </row>
    <row r="21" spans="1:6" x14ac:dyDescent="0.3">
      <c r="A21" s="10">
        <v>663140</v>
      </c>
      <c r="B21" s="11" t="s">
        <v>3</v>
      </c>
      <c r="C21" s="26">
        <v>12000</v>
      </c>
      <c r="D21" s="32">
        <v>12000</v>
      </c>
      <c r="E21" s="32">
        <v>12000</v>
      </c>
    </row>
    <row r="22" spans="1:6" s="41" customFormat="1" x14ac:dyDescent="0.3">
      <c r="A22" s="36">
        <v>663</v>
      </c>
      <c r="B22" s="37" t="s">
        <v>14</v>
      </c>
      <c r="C22" s="38">
        <f>C21</f>
        <v>12000</v>
      </c>
      <c r="D22" s="38">
        <f t="shared" ref="D22:E22" si="9">D21</f>
        <v>12000</v>
      </c>
      <c r="E22" s="38">
        <f t="shared" si="9"/>
        <v>12000</v>
      </c>
      <c r="F22" s="40">
        <f t="shared" ref="F22" si="10">F21</f>
        <v>0</v>
      </c>
    </row>
    <row r="23" spans="1:6" s="45" customFormat="1" x14ac:dyDescent="0.3">
      <c r="A23" s="42">
        <v>671110</v>
      </c>
      <c r="B23" s="43" t="s">
        <v>4</v>
      </c>
      <c r="C23" s="38">
        <v>591600</v>
      </c>
      <c r="D23" s="38">
        <v>606600</v>
      </c>
      <c r="E23" s="38">
        <v>620140</v>
      </c>
      <c r="F23" s="44"/>
    </row>
    <row r="24" spans="1:6" s="45" customFormat="1" x14ac:dyDescent="0.3">
      <c r="A24" s="42">
        <v>671210</v>
      </c>
      <c r="B24" s="43" t="s">
        <v>156</v>
      </c>
      <c r="C24" s="38">
        <v>32000</v>
      </c>
      <c r="D24" s="38">
        <v>35000</v>
      </c>
      <c r="E24" s="38">
        <v>40000</v>
      </c>
      <c r="F24" s="44"/>
    </row>
    <row r="25" spans="1:6" s="2" customFormat="1" x14ac:dyDescent="0.3">
      <c r="A25" s="12">
        <v>671</v>
      </c>
      <c r="B25" s="13" t="s">
        <v>15</v>
      </c>
      <c r="C25" s="26">
        <f>C23+C24</f>
        <v>623600</v>
      </c>
      <c r="D25" s="26">
        <f t="shared" ref="D25:E25" si="11">D23+D24</f>
        <v>641600</v>
      </c>
      <c r="E25" s="26">
        <f t="shared" si="11"/>
        <v>660140</v>
      </c>
      <c r="F25" s="15">
        <f t="shared" ref="F25" si="12">F23</f>
        <v>0</v>
      </c>
    </row>
    <row r="26" spans="1:6" x14ac:dyDescent="0.3">
      <c r="A26" s="10">
        <v>683110</v>
      </c>
      <c r="B26" s="11" t="s">
        <v>5</v>
      </c>
      <c r="C26" s="26">
        <v>67000</v>
      </c>
      <c r="D26" s="32">
        <v>67000</v>
      </c>
      <c r="E26" s="32">
        <v>67000</v>
      </c>
    </row>
    <row r="27" spans="1:6" s="41" customFormat="1" x14ac:dyDescent="0.3">
      <c r="A27" s="36">
        <v>683</v>
      </c>
      <c r="B27" s="37" t="s">
        <v>5</v>
      </c>
      <c r="C27" s="38">
        <f>C26</f>
        <v>67000</v>
      </c>
      <c r="D27" s="38">
        <f t="shared" ref="D27:E27" si="13">D26</f>
        <v>67000</v>
      </c>
      <c r="E27" s="38">
        <f t="shared" si="13"/>
        <v>67000</v>
      </c>
      <c r="F27" s="40">
        <f t="shared" ref="F27" si="14">F26</f>
        <v>0</v>
      </c>
    </row>
    <row r="28" spans="1:6" s="2" customFormat="1" x14ac:dyDescent="0.3">
      <c r="A28" s="12">
        <v>6</v>
      </c>
      <c r="B28" s="13" t="s">
        <v>16</v>
      </c>
      <c r="C28" s="26">
        <f>C9+C13+C16+C18+C20+C22+C25+C27</f>
        <v>7078600</v>
      </c>
      <c r="D28" s="32">
        <f t="shared" ref="D28:E28" si="15">D9+D13+D16+D18+D20+D22+D25+D27</f>
        <v>7281600</v>
      </c>
      <c r="E28" s="32">
        <f t="shared" si="15"/>
        <v>7487140</v>
      </c>
      <c r="F28" s="15">
        <f t="shared" ref="F28" si="16">F9+F13+F18+F20+F22+F25+F27</f>
        <v>0</v>
      </c>
    </row>
    <row r="29" spans="1:6" x14ac:dyDescent="0.3">
      <c r="A29" s="10">
        <v>721110</v>
      </c>
      <c r="B29" s="11" t="s">
        <v>17</v>
      </c>
      <c r="C29" s="26">
        <v>3000</v>
      </c>
      <c r="D29" s="32">
        <v>3000</v>
      </c>
      <c r="E29" s="32">
        <v>3000</v>
      </c>
    </row>
    <row r="30" spans="1:6" s="41" customFormat="1" x14ac:dyDescent="0.3">
      <c r="A30" s="36">
        <v>721</v>
      </c>
      <c r="B30" s="37" t="s">
        <v>18</v>
      </c>
      <c r="C30" s="38">
        <f>C29</f>
        <v>3000</v>
      </c>
      <c r="D30" s="39">
        <f t="shared" ref="D30:F31" si="17">D29</f>
        <v>3000</v>
      </c>
      <c r="E30" s="39">
        <f t="shared" si="17"/>
        <v>3000</v>
      </c>
      <c r="F30" s="40">
        <f t="shared" si="17"/>
        <v>0</v>
      </c>
    </row>
    <row r="31" spans="1:6" s="2" customFormat="1" x14ac:dyDescent="0.3">
      <c r="A31" s="12">
        <v>7</v>
      </c>
      <c r="B31" s="13" t="s">
        <v>19</v>
      </c>
      <c r="C31" s="26">
        <f>C30</f>
        <v>3000</v>
      </c>
      <c r="D31" s="32">
        <f t="shared" si="17"/>
        <v>3000</v>
      </c>
      <c r="E31" s="32">
        <f t="shared" si="17"/>
        <v>3000</v>
      </c>
      <c r="F31" s="15">
        <f t="shared" si="17"/>
        <v>0</v>
      </c>
    </row>
    <row r="32" spans="1:6" s="2" customFormat="1" x14ac:dyDescent="0.3">
      <c r="A32" s="12">
        <v>92211</v>
      </c>
      <c r="B32" s="13" t="s">
        <v>153</v>
      </c>
      <c r="C32" s="26"/>
      <c r="D32" s="32"/>
      <c r="E32" s="32"/>
      <c r="F32" s="15"/>
    </row>
    <row r="33" spans="1:6" s="2" customFormat="1" ht="15.6" x14ac:dyDescent="0.3">
      <c r="A33" s="12"/>
      <c r="B33" s="14" t="s">
        <v>6</v>
      </c>
      <c r="C33" s="26">
        <f>C28+C31+C32</f>
        <v>7081600</v>
      </c>
      <c r="D33" s="26">
        <f t="shared" ref="D33:E33" si="18">D28+D31+D32</f>
        <v>7284600</v>
      </c>
      <c r="E33" s="26">
        <f t="shared" si="18"/>
        <v>7490140</v>
      </c>
      <c r="F33" s="15">
        <f>F28+F31</f>
        <v>0</v>
      </c>
    </row>
    <row r="34" spans="1:6" x14ac:dyDescent="0.3">
      <c r="A34" s="47" t="str">
        <f>A1</f>
        <v>EKONOMSKA I BIROTEHNIČKA ŠKOLA</v>
      </c>
      <c r="B34" s="47"/>
      <c r="C34" s="47"/>
      <c r="D34" s="47"/>
    </row>
    <row r="35" spans="1:6" x14ac:dyDescent="0.3">
      <c r="A35" s="48" t="str">
        <f>A2</f>
        <v>BJELOVAR, POLJANA DR. FRANJE TUĐMANA 9</v>
      </c>
      <c r="B35" s="48"/>
      <c r="C35" s="48"/>
      <c r="D35" s="48"/>
      <c r="E35" s="34" t="s">
        <v>163</v>
      </c>
    </row>
    <row r="36" spans="1:6" x14ac:dyDescent="0.3">
      <c r="A36" s="21"/>
      <c r="B36" s="21"/>
      <c r="C36" s="22"/>
      <c r="D36" s="29"/>
    </row>
    <row r="37" spans="1:6" x14ac:dyDescent="0.3">
      <c r="A37" s="16"/>
      <c r="B37" s="46" t="str">
        <f>B4</f>
        <v>PLAN PRIHODA I RASHODA 2020. GODINE I PROJEKCIJE 2021. I 2022. GODINE</v>
      </c>
      <c r="C37" s="46"/>
      <c r="D37" s="46"/>
      <c r="E37" s="46"/>
      <c r="F37" s="46"/>
    </row>
    <row r="39" spans="1:6" ht="15" customHeight="1" x14ac:dyDescent="0.3">
      <c r="A39" s="4"/>
      <c r="B39" s="7"/>
      <c r="C39" s="24" t="str">
        <f t="shared" ref="C39:E40" si="19">C6</f>
        <v>PLAN</v>
      </c>
      <c r="D39" s="30" t="str">
        <f t="shared" si="19"/>
        <v>PROJEKCIJA</v>
      </c>
      <c r="E39" s="30" t="str">
        <f t="shared" si="19"/>
        <v>PROJEKCIJA</v>
      </c>
    </row>
    <row r="40" spans="1:6" x14ac:dyDescent="0.3">
      <c r="A40" s="6" t="s">
        <v>7</v>
      </c>
      <c r="B40" s="8" t="s">
        <v>8</v>
      </c>
      <c r="C40" s="25" t="str">
        <f t="shared" si="19"/>
        <v>2020.</v>
      </c>
      <c r="D40" s="31" t="str">
        <f t="shared" si="19"/>
        <v>2021.</v>
      </c>
      <c r="E40" s="31" t="str">
        <f t="shared" si="19"/>
        <v>2022.</v>
      </c>
    </row>
    <row r="41" spans="1:6" x14ac:dyDescent="0.3">
      <c r="A41" s="10">
        <v>311111</v>
      </c>
      <c r="B41" s="11" t="s">
        <v>20</v>
      </c>
      <c r="C41" s="26">
        <v>5037900</v>
      </c>
      <c r="D41" s="32">
        <v>5191900</v>
      </c>
      <c r="E41" s="32">
        <v>5350900</v>
      </c>
    </row>
    <row r="42" spans="1:6" x14ac:dyDescent="0.3">
      <c r="A42" s="10">
        <v>311311</v>
      </c>
      <c r="B42" s="11" t="s">
        <v>21</v>
      </c>
      <c r="C42" s="26">
        <v>110000</v>
      </c>
      <c r="D42" s="32">
        <v>110000</v>
      </c>
      <c r="E42" s="32">
        <v>110000</v>
      </c>
    </row>
    <row r="43" spans="1:6" s="41" customFormat="1" x14ac:dyDescent="0.3">
      <c r="A43" s="36">
        <v>311</v>
      </c>
      <c r="B43" s="37" t="s">
        <v>22</v>
      </c>
      <c r="C43" s="38">
        <f>C41+C42</f>
        <v>5147900</v>
      </c>
      <c r="D43" s="38">
        <f t="shared" ref="D43:E43" si="20">D41+D42</f>
        <v>5301900</v>
      </c>
      <c r="E43" s="38">
        <f t="shared" si="20"/>
        <v>5460900</v>
      </c>
      <c r="F43" s="40">
        <f t="shared" ref="F43" si="21">F41+F42</f>
        <v>0</v>
      </c>
    </row>
    <row r="44" spans="1:6" x14ac:dyDescent="0.3">
      <c r="A44" s="10">
        <v>312121</v>
      </c>
      <c r="B44" s="11" t="s">
        <v>23</v>
      </c>
      <c r="C44" s="26">
        <v>35000</v>
      </c>
      <c r="D44" s="32">
        <v>35000</v>
      </c>
      <c r="E44" s="32">
        <v>35000</v>
      </c>
    </row>
    <row r="45" spans="1:6" s="18" customFormat="1" x14ac:dyDescent="0.3">
      <c r="A45" s="17">
        <v>312131</v>
      </c>
      <c r="B45" s="11" t="s">
        <v>24</v>
      </c>
      <c r="C45" s="26">
        <v>92000</v>
      </c>
      <c r="D45" s="32">
        <v>92000</v>
      </c>
      <c r="E45" s="32">
        <v>92000</v>
      </c>
      <c r="F45" s="9"/>
    </row>
    <row r="46" spans="1:6" x14ac:dyDescent="0.3">
      <c r="A46" s="10">
        <v>312141</v>
      </c>
      <c r="B46" s="11" t="s">
        <v>25</v>
      </c>
      <c r="C46" s="26">
        <v>30000</v>
      </c>
      <c r="D46" s="32">
        <v>30000</v>
      </c>
      <c r="E46" s="32">
        <v>30000</v>
      </c>
    </row>
    <row r="47" spans="1:6" s="18" customFormat="1" x14ac:dyDescent="0.3">
      <c r="A47" s="17">
        <v>312151</v>
      </c>
      <c r="B47" s="11" t="s">
        <v>26</v>
      </c>
      <c r="C47" s="26">
        <v>25000</v>
      </c>
      <c r="D47" s="32">
        <v>25000</v>
      </c>
      <c r="E47" s="32">
        <v>25000</v>
      </c>
      <c r="F47" s="9"/>
    </row>
    <row r="48" spans="1:6" x14ac:dyDescent="0.3">
      <c r="A48" s="10">
        <v>312161</v>
      </c>
      <c r="B48" s="11" t="s">
        <v>27</v>
      </c>
      <c r="C48" s="26">
        <v>63000</v>
      </c>
      <c r="D48" s="32">
        <v>63000</v>
      </c>
      <c r="E48" s="32">
        <v>63000</v>
      </c>
    </row>
    <row r="49" spans="1:6" s="45" customFormat="1" x14ac:dyDescent="0.3">
      <c r="A49" s="36">
        <v>312</v>
      </c>
      <c r="B49" s="37" t="s">
        <v>28</v>
      </c>
      <c r="C49" s="38">
        <f>SUM(C44:C48)</f>
        <v>245000</v>
      </c>
      <c r="D49" s="38">
        <f t="shared" ref="D49:E49" si="22">SUM(D44:D48)</f>
        <v>245000</v>
      </c>
      <c r="E49" s="38">
        <f t="shared" si="22"/>
        <v>245000</v>
      </c>
      <c r="F49" s="40">
        <f t="shared" ref="F49" si="23">SUM(F44:F48)</f>
        <v>0</v>
      </c>
    </row>
    <row r="50" spans="1:6" x14ac:dyDescent="0.3">
      <c r="A50" s="10">
        <v>313211</v>
      </c>
      <c r="B50" s="11" t="s">
        <v>29</v>
      </c>
      <c r="C50" s="26">
        <v>850100</v>
      </c>
      <c r="D50" s="32">
        <v>876100</v>
      </c>
      <c r="E50" s="32">
        <v>902100</v>
      </c>
    </row>
    <row r="51" spans="1:6" s="18" customFormat="1" x14ac:dyDescent="0.3">
      <c r="A51" s="17">
        <v>313221</v>
      </c>
      <c r="B51" s="11" t="s">
        <v>30</v>
      </c>
      <c r="C51" s="26">
        <v>0</v>
      </c>
      <c r="D51" s="32">
        <v>0</v>
      </c>
      <c r="E51" s="32">
        <v>0</v>
      </c>
      <c r="F51" s="9"/>
    </row>
    <row r="52" spans="1:6" x14ac:dyDescent="0.3">
      <c r="A52" s="10">
        <v>313321</v>
      </c>
      <c r="B52" s="11" t="s">
        <v>31</v>
      </c>
      <c r="C52" s="26">
        <v>0</v>
      </c>
      <c r="D52" s="32">
        <v>0</v>
      </c>
      <c r="E52" s="32">
        <v>0</v>
      </c>
    </row>
    <row r="53" spans="1:6" s="45" customFormat="1" x14ac:dyDescent="0.3">
      <c r="A53" s="36">
        <v>313</v>
      </c>
      <c r="B53" s="37" t="s">
        <v>32</v>
      </c>
      <c r="C53" s="38">
        <f>C50+C51+C52</f>
        <v>850100</v>
      </c>
      <c r="D53" s="38">
        <f t="shared" ref="D53:E53" si="24">D50+D51+D52</f>
        <v>876100</v>
      </c>
      <c r="E53" s="38">
        <f t="shared" si="24"/>
        <v>902100</v>
      </c>
      <c r="F53" s="40">
        <f t="shared" ref="F53" si="25">F50+F51+F52</f>
        <v>0</v>
      </c>
    </row>
    <row r="54" spans="1:6" s="2" customFormat="1" x14ac:dyDescent="0.3">
      <c r="A54" s="12">
        <v>31</v>
      </c>
      <c r="B54" s="13" t="s">
        <v>33</v>
      </c>
      <c r="C54" s="26">
        <f>C43+C49+C53</f>
        <v>6243000</v>
      </c>
      <c r="D54" s="26">
        <f t="shared" ref="D54:E54" si="26">D43+D49+D53</f>
        <v>6423000</v>
      </c>
      <c r="E54" s="26">
        <f t="shared" si="26"/>
        <v>6608000</v>
      </c>
      <c r="F54" s="15">
        <f t="shared" ref="F54" si="27">F43+F49+F53</f>
        <v>0</v>
      </c>
    </row>
    <row r="55" spans="1:6" s="18" customFormat="1" x14ac:dyDescent="0.3">
      <c r="A55" s="17">
        <v>321111</v>
      </c>
      <c r="B55" s="11" t="s">
        <v>34</v>
      </c>
      <c r="C55" s="26">
        <v>24500</v>
      </c>
      <c r="D55" s="32">
        <v>24500</v>
      </c>
      <c r="E55" s="32">
        <v>25000</v>
      </c>
      <c r="F55" s="9"/>
    </row>
    <row r="56" spans="1:6" x14ac:dyDescent="0.3">
      <c r="A56" s="10">
        <v>321121</v>
      </c>
      <c r="B56" s="11" t="s">
        <v>35</v>
      </c>
      <c r="C56" s="26">
        <v>21000</v>
      </c>
      <c r="D56" s="32">
        <v>21000</v>
      </c>
      <c r="E56" s="32">
        <v>21000</v>
      </c>
    </row>
    <row r="57" spans="1:6" x14ac:dyDescent="0.3">
      <c r="A57" s="10">
        <v>321131</v>
      </c>
      <c r="B57" s="11" t="s">
        <v>36</v>
      </c>
      <c r="C57" s="26">
        <v>7000</v>
      </c>
      <c r="D57" s="32">
        <v>7000</v>
      </c>
      <c r="E57" s="32">
        <v>7000</v>
      </c>
    </row>
    <row r="58" spans="1:6" s="18" customFormat="1" x14ac:dyDescent="0.3">
      <c r="A58" s="17">
        <v>321141</v>
      </c>
      <c r="B58" s="11" t="s">
        <v>37</v>
      </c>
      <c r="C58" s="26">
        <v>0</v>
      </c>
      <c r="D58" s="32">
        <v>0</v>
      </c>
      <c r="E58" s="32">
        <v>0</v>
      </c>
      <c r="F58" s="9"/>
    </row>
    <row r="59" spans="1:6" s="18" customFormat="1" x14ac:dyDescent="0.3">
      <c r="A59" s="17">
        <v>321151</v>
      </c>
      <c r="B59" s="11" t="s">
        <v>38</v>
      </c>
      <c r="C59" s="26">
        <v>18000</v>
      </c>
      <c r="D59" s="32">
        <v>18000</v>
      </c>
      <c r="E59" s="32">
        <v>19000</v>
      </c>
      <c r="F59" s="9"/>
    </row>
    <row r="60" spans="1:6" x14ac:dyDescent="0.3">
      <c r="A60" s="10">
        <v>321161</v>
      </c>
      <c r="B60" s="11" t="s">
        <v>39</v>
      </c>
      <c r="C60" s="26">
        <v>0</v>
      </c>
      <c r="D60" s="32">
        <v>0</v>
      </c>
      <c r="E60" s="32">
        <v>0</v>
      </c>
    </row>
    <row r="61" spans="1:6" s="2" customFormat="1" x14ac:dyDescent="0.3">
      <c r="A61" s="12">
        <v>3211</v>
      </c>
      <c r="B61" s="13" t="s">
        <v>40</v>
      </c>
      <c r="C61" s="26">
        <f>SUM(C55:C60)</f>
        <v>70500</v>
      </c>
      <c r="D61" s="26">
        <f t="shared" ref="D61:E61" si="28">SUM(D55:D60)</f>
        <v>70500</v>
      </c>
      <c r="E61" s="26">
        <f t="shared" si="28"/>
        <v>72000</v>
      </c>
      <c r="F61" s="15">
        <f t="shared" ref="F61" si="29">SUM(F55:F60)</f>
        <v>0</v>
      </c>
    </row>
    <row r="62" spans="1:6" x14ac:dyDescent="0.3">
      <c r="A62" s="10">
        <v>321211</v>
      </c>
      <c r="B62" s="11" t="s">
        <v>41</v>
      </c>
      <c r="C62" s="26">
        <v>109000</v>
      </c>
      <c r="D62" s="32">
        <v>107500</v>
      </c>
      <c r="E62" s="32">
        <v>109000</v>
      </c>
    </row>
    <row r="63" spans="1:6" s="2" customFormat="1" x14ac:dyDescent="0.3">
      <c r="A63" s="12">
        <v>3212</v>
      </c>
      <c r="B63" s="13" t="s">
        <v>42</v>
      </c>
      <c r="C63" s="26">
        <f>C62</f>
        <v>109000</v>
      </c>
      <c r="D63" s="26">
        <f t="shared" ref="D63:E63" si="30">D62</f>
        <v>107500</v>
      </c>
      <c r="E63" s="26">
        <f t="shared" si="30"/>
        <v>109000</v>
      </c>
      <c r="F63" s="15">
        <f t="shared" ref="F63" si="31">F62</f>
        <v>0</v>
      </c>
    </row>
    <row r="64" spans="1:6" x14ac:dyDescent="0.3">
      <c r="A64" s="4">
        <v>321311</v>
      </c>
      <c r="B64" s="5" t="s">
        <v>43</v>
      </c>
      <c r="C64" s="27">
        <v>2000</v>
      </c>
      <c r="D64" s="33">
        <v>2000</v>
      </c>
      <c r="E64" s="33">
        <v>2000</v>
      </c>
    </row>
    <row r="65" spans="1:6" x14ac:dyDescent="0.3">
      <c r="A65" s="10">
        <v>321321</v>
      </c>
      <c r="B65" s="11" t="s">
        <v>44</v>
      </c>
      <c r="C65" s="26">
        <v>1000</v>
      </c>
      <c r="D65" s="32">
        <v>1000</v>
      </c>
      <c r="E65" s="32">
        <v>1000</v>
      </c>
    </row>
    <row r="66" spans="1:6" x14ac:dyDescent="0.3">
      <c r="A66" s="12">
        <v>3213</v>
      </c>
      <c r="B66" s="13" t="s">
        <v>45</v>
      </c>
      <c r="C66" s="26">
        <f>C64+C65</f>
        <v>3000</v>
      </c>
      <c r="D66" s="26">
        <f t="shared" ref="D66:E66" si="32">D64+D65</f>
        <v>3000</v>
      </c>
      <c r="E66" s="26">
        <f t="shared" si="32"/>
        <v>3000</v>
      </c>
      <c r="F66" s="15">
        <f t="shared" ref="F66" si="33">F64+F65</f>
        <v>0</v>
      </c>
    </row>
    <row r="67" spans="1:6" x14ac:dyDescent="0.3">
      <c r="A67" s="47" t="str">
        <f>A1</f>
        <v>EKONOMSKA I BIROTEHNIČKA ŠKOLA</v>
      </c>
      <c r="B67" s="47"/>
      <c r="C67" s="47"/>
      <c r="D67" s="47"/>
    </row>
    <row r="68" spans="1:6" x14ac:dyDescent="0.3">
      <c r="A68" s="48" t="str">
        <f>A2</f>
        <v>BJELOVAR, POLJANA DR. FRANJE TUĐMANA 9</v>
      </c>
      <c r="B68" s="48"/>
      <c r="C68" s="48"/>
      <c r="D68" s="48"/>
      <c r="E68" s="34" t="s">
        <v>164</v>
      </c>
    </row>
    <row r="69" spans="1:6" x14ac:dyDescent="0.3">
      <c r="A69" s="21"/>
      <c r="B69" s="21"/>
      <c r="C69" s="22"/>
      <c r="D69" s="29"/>
    </row>
    <row r="70" spans="1:6" x14ac:dyDescent="0.3">
      <c r="A70" s="16"/>
      <c r="B70" s="46" t="str">
        <f>B4</f>
        <v>PLAN PRIHODA I RASHODA 2020. GODINE I PROJEKCIJE 2021. I 2022. GODINE</v>
      </c>
      <c r="C70" s="46"/>
      <c r="D70" s="46"/>
      <c r="E70" s="46"/>
      <c r="F70" s="46"/>
    </row>
    <row r="72" spans="1:6" ht="15" customHeight="1" x14ac:dyDescent="0.3">
      <c r="A72" s="4"/>
      <c r="B72" s="7"/>
      <c r="C72" s="24" t="str">
        <f t="shared" ref="C72:E73" si="34">C6</f>
        <v>PLAN</v>
      </c>
      <c r="D72" s="30" t="str">
        <f t="shared" si="34"/>
        <v>PROJEKCIJA</v>
      </c>
      <c r="E72" s="30" t="str">
        <f t="shared" si="34"/>
        <v>PROJEKCIJA</v>
      </c>
    </row>
    <row r="73" spans="1:6" x14ac:dyDescent="0.3">
      <c r="A73" s="6" t="s">
        <v>7</v>
      </c>
      <c r="B73" s="8" t="s">
        <v>8</v>
      </c>
      <c r="C73" s="25" t="str">
        <f t="shared" si="34"/>
        <v>2020.</v>
      </c>
      <c r="D73" s="31" t="str">
        <f t="shared" si="34"/>
        <v>2021.</v>
      </c>
      <c r="E73" s="31" t="str">
        <f t="shared" si="34"/>
        <v>2022.</v>
      </c>
    </row>
    <row r="74" spans="1:6" s="2" customFormat="1" x14ac:dyDescent="0.3">
      <c r="A74" s="12">
        <v>3214</v>
      </c>
      <c r="B74" s="13" t="s">
        <v>46</v>
      </c>
      <c r="C74" s="26">
        <v>2500</v>
      </c>
      <c r="D74" s="26">
        <v>2500</v>
      </c>
      <c r="E74" s="26">
        <v>2500</v>
      </c>
      <c r="F74" s="15" t="e">
        <f>#REF!</f>
        <v>#REF!</v>
      </c>
    </row>
    <row r="75" spans="1:6" s="45" customFormat="1" x14ac:dyDescent="0.3">
      <c r="A75" s="36">
        <v>321</v>
      </c>
      <c r="B75" s="37" t="s">
        <v>47</v>
      </c>
      <c r="C75" s="38">
        <f>C61+C63+C66+C74</f>
        <v>185000</v>
      </c>
      <c r="D75" s="38">
        <f t="shared" ref="D75:E75" si="35">D61+D63+D66+D74</f>
        <v>183500</v>
      </c>
      <c r="E75" s="38">
        <f t="shared" si="35"/>
        <v>186500</v>
      </c>
      <c r="F75" s="40" t="e">
        <f>F61+F63+F66+F74</f>
        <v>#REF!</v>
      </c>
    </row>
    <row r="76" spans="1:6" x14ac:dyDescent="0.3">
      <c r="A76" s="10">
        <v>322111</v>
      </c>
      <c r="B76" s="11" t="s">
        <v>48</v>
      </c>
      <c r="C76" s="26">
        <v>31000</v>
      </c>
      <c r="D76" s="32">
        <v>31000</v>
      </c>
      <c r="E76" s="32">
        <v>31000</v>
      </c>
    </row>
    <row r="77" spans="1:6" x14ac:dyDescent="0.3">
      <c r="A77" s="17">
        <v>322121</v>
      </c>
      <c r="B77" s="11" t="s">
        <v>49</v>
      </c>
      <c r="C77" s="26">
        <v>6000</v>
      </c>
      <c r="D77" s="32">
        <v>6000</v>
      </c>
      <c r="E77" s="32">
        <v>6000</v>
      </c>
    </row>
    <row r="78" spans="1:6" x14ac:dyDescent="0.3">
      <c r="A78" s="10">
        <v>322141</v>
      </c>
      <c r="B78" s="11" t="s">
        <v>50</v>
      </c>
      <c r="C78" s="26">
        <v>15000</v>
      </c>
      <c r="D78" s="32">
        <v>15000</v>
      </c>
      <c r="E78" s="32">
        <v>15000</v>
      </c>
    </row>
    <row r="79" spans="1:6" x14ac:dyDescent="0.3">
      <c r="A79" s="17">
        <v>322161</v>
      </c>
      <c r="B79" s="11" t="s">
        <v>51</v>
      </c>
      <c r="C79" s="26">
        <v>8000</v>
      </c>
      <c r="D79" s="32">
        <v>8000</v>
      </c>
      <c r="E79" s="32">
        <v>8000</v>
      </c>
    </row>
    <row r="80" spans="1:6" x14ac:dyDescent="0.3">
      <c r="A80" s="10">
        <v>322191</v>
      </c>
      <c r="B80" s="11" t="s">
        <v>52</v>
      </c>
      <c r="C80" s="26">
        <v>21000</v>
      </c>
      <c r="D80" s="32">
        <v>21000</v>
      </c>
      <c r="E80" s="32">
        <v>21000</v>
      </c>
    </row>
    <row r="81" spans="1:6" x14ac:dyDescent="0.3">
      <c r="A81" s="12">
        <v>3221</v>
      </c>
      <c r="B81" s="13" t="s">
        <v>53</v>
      </c>
      <c r="C81" s="26">
        <f>SUM(C76:C80)</f>
        <v>81000</v>
      </c>
      <c r="D81" s="26">
        <f t="shared" ref="D81:E81" si="36">SUM(D76:D80)</f>
        <v>81000</v>
      </c>
      <c r="E81" s="26">
        <f t="shared" si="36"/>
        <v>81000</v>
      </c>
      <c r="F81" s="15">
        <f t="shared" ref="F81" si="37">SUM(F76:F80)</f>
        <v>0</v>
      </c>
    </row>
    <row r="82" spans="1:6" x14ac:dyDescent="0.3">
      <c r="A82" s="12">
        <v>32224</v>
      </c>
      <c r="B82" s="13" t="s">
        <v>154</v>
      </c>
      <c r="C82" s="26">
        <v>18800</v>
      </c>
      <c r="D82" s="26">
        <v>18800</v>
      </c>
      <c r="E82" s="26">
        <v>20000</v>
      </c>
      <c r="F82" s="15"/>
    </row>
    <row r="83" spans="1:6" x14ac:dyDescent="0.3">
      <c r="A83" s="10">
        <v>322311</v>
      </c>
      <c r="B83" s="11" t="s">
        <v>54</v>
      </c>
      <c r="C83" s="26">
        <v>49000</v>
      </c>
      <c r="D83" s="32">
        <v>50000</v>
      </c>
      <c r="E83" s="32">
        <v>52300</v>
      </c>
    </row>
    <row r="84" spans="1:6" x14ac:dyDescent="0.3">
      <c r="A84" s="17">
        <v>322331</v>
      </c>
      <c r="B84" s="11" t="s">
        <v>55</v>
      </c>
      <c r="C84" s="26">
        <v>65000</v>
      </c>
      <c r="D84" s="32">
        <v>65000</v>
      </c>
      <c r="E84" s="32">
        <v>68000</v>
      </c>
    </row>
    <row r="85" spans="1:6" x14ac:dyDescent="0.3">
      <c r="A85" s="10">
        <v>322341</v>
      </c>
      <c r="B85" s="11" t="s">
        <v>56</v>
      </c>
      <c r="C85" s="26">
        <v>500</v>
      </c>
      <c r="D85" s="32">
        <v>500</v>
      </c>
      <c r="E85" s="32">
        <v>500</v>
      </c>
    </row>
    <row r="86" spans="1:6" x14ac:dyDescent="0.3">
      <c r="A86" s="12">
        <v>3223</v>
      </c>
      <c r="B86" s="13" t="s">
        <v>57</v>
      </c>
      <c r="C86" s="26">
        <f>C83+C84+C85</f>
        <v>114500</v>
      </c>
      <c r="D86" s="26">
        <f t="shared" ref="D86:E86" si="38">D83+D84+D85</f>
        <v>115500</v>
      </c>
      <c r="E86" s="26">
        <f t="shared" si="38"/>
        <v>120800</v>
      </c>
      <c r="F86" s="15">
        <f t="shared" ref="F86" si="39">F83+F84+F85</f>
        <v>0</v>
      </c>
    </row>
    <row r="87" spans="1:6" s="18" customFormat="1" x14ac:dyDescent="0.3">
      <c r="A87" s="17">
        <v>322411</v>
      </c>
      <c r="B87" s="11" t="s">
        <v>58</v>
      </c>
      <c r="C87" s="26">
        <v>5000</v>
      </c>
      <c r="D87" s="32">
        <v>5000</v>
      </c>
      <c r="E87" s="32">
        <v>5000</v>
      </c>
      <c r="F87" s="9" t="e">
        <f t="shared" ref="F87" si="40">F75+F81+F86</f>
        <v>#REF!</v>
      </c>
    </row>
    <row r="88" spans="1:6" x14ac:dyDescent="0.3">
      <c r="A88" s="17">
        <v>322421</v>
      </c>
      <c r="B88" s="11" t="s">
        <v>155</v>
      </c>
      <c r="C88" s="26">
        <v>20000</v>
      </c>
      <c r="D88" s="32">
        <v>20000</v>
      </c>
      <c r="E88" s="32">
        <v>20000</v>
      </c>
    </row>
    <row r="89" spans="1:6" s="2" customFormat="1" x14ac:dyDescent="0.3">
      <c r="A89" s="12">
        <v>3224</v>
      </c>
      <c r="B89" s="13" t="s">
        <v>59</v>
      </c>
      <c r="C89" s="26">
        <f>C87+C88</f>
        <v>25000</v>
      </c>
      <c r="D89" s="26">
        <f t="shared" ref="D89:E89" si="41">D87+D88</f>
        <v>25000</v>
      </c>
      <c r="E89" s="26">
        <f t="shared" si="41"/>
        <v>25000</v>
      </c>
      <c r="F89" s="15" t="e">
        <f t="shared" ref="F89" si="42">F87+F88</f>
        <v>#REF!</v>
      </c>
    </row>
    <row r="90" spans="1:6" x14ac:dyDescent="0.3">
      <c r="A90" s="10">
        <v>322511</v>
      </c>
      <c r="B90" s="11" t="s">
        <v>60</v>
      </c>
      <c r="C90" s="26">
        <v>6500</v>
      </c>
      <c r="D90" s="32">
        <v>6500</v>
      </c>
      <c r="E90" s="32">
        <v>5000</v>
      </c>
    </row>
    <row r="91" spans="1:6" s="2" customFormat="1" x14ac:dyDescent="0.3">
      <c r="A91" s="12">
        <v>3225</v>
      </c>
      <c r="B91" s="13" t="s">
        <v>61</v>
      </c>
      <c r="C91" s="26">
        <f>C90</f>
        <v>6500</v>
      </c>
      <c r="D91" s="26">
        <f t="shared" ref="D91:E91" si="43">D90</f>
        <v>6500</v>
      </c>
      <c r="E91" s="26">
        <f t="shared" si="43"/>
        <v>5000</v>
      </c>
      <c r="F91" s="15">
        <f t="shared" ref="F91" si="44">F90</f>
        <v>0</v>
      </c>
    </row>
    <row r="92" spans="1:6" x14ac:dyDescent="0.3">
      <c r="A92" s="17">
        <v>322711</v>
      </c>
      <c r="B92" s="11" t="s">
        <v>62</v>
      </c>
      <c r="C92" s="26">
        <v>4000</v>
      </c>
      <c r="D92" s="32">
        <v>4000</v>
      </c>
      <c r="E92" s="32">
        <v>4000</v>
      </c>
    </row>
    <row r="93" spans="1:6" s="2" customFormat="1" x14ac:dyDescent="0.3">
      <c r="A93" s="12">
        <v>3227</v>
      </c>
      <c r="B93" s="13" t="s">
        <v>62</v>
      </c>
      <c r="C93" s="26">
        <f>C92</f>
        <v>4000</v>
      </c>
      <c r="D93" s="26">
        <f t="shared" ref="D93:E93" si="45">D92</f>
        <v>4000</v>
      </c>
      <c r="E93" s="26">
        <f t="shared" si="45"/>
        <v>4000</v>
      </c>
      <c r="F93" s="15">
        <f t="shared" ref="F93" si="46">F92</f>
        <v>0</v>
      </c>
    </row>
    <row r="94" spans="1:6" s="45" customFormat="1" x14ac:dyDescent="0.3">
      <c r="A94" s="36">
        <v>322</v>
      </c>
      <c r="B94" s="37" t="s">
        <v>63</v>
      </c>
      <c r="C94" s="38">
        <f>C81+C82+C86+C89+C91+C93</f>
        <v>249800</v>
      </c>
      <c r="D94" s="38">
        <f t="shared" ref="D94:E94" si="47">D81+D82+D86+D89+D91+D93</f>
        <v>250800</v>
      </c>
      <c r="E94" s="38">
        <f t="shared" si="47"/>
        <v>255800</v>
      </c>
      <c r="F94" s="40" t="e">
        <f t="shared" ref="F94" si="48">F81+F86+F89+F91+F93</f>
        <v>#REF!</v>
      </c>
    </row>
    <row r="95" spans="1:6" x14ac:dyDescent="0.3">
      <c r="A95" s="10">
        <v>323111</v>
      </c>
      <c r="B95" s="11" t="s">
        <v>64</v>
      </c>
      <c r="C95" s="26">
        <v>5000</v>
      </c>
      <c r="D95" s="32">
        <v>6000</v>
      </c>
      <c r="E95" s="32">
        <v>6000</v>
      </c>
    </row>
    <row r="96" spans="1:6" s="18" customFormat="1" x14ac:dyDescent="0.3">
      <c r="A96" s="17">
        <v>323121</v>
      </c>
      <c r="B96" s="11" t="s">
        <v>65</v>
      </c>
      <c r="C96" s="26">
        <v>3500</v>
      </c>
      <c r="D96" s="32">
        <v>3500</v>
      </c>
      <c r="E96" s="32">
        <v>3500</v>
      </c>
      <c r="F96" s="9">
        <f t="shared" ref="F96" si="49">F95</f>
        <v>0</v>
      </c>
    </row>
    <row r="97" spans="1:6" x14ac:dyDescent="0.3">
      <c r="A97" s="4">
        <v>323131</v>
      </c>
      <c r="B97" s="5" t="s">
        <v>66</v>
      </c>
      <c r="C97" s="27">
        <v>8000</v>
      </c>
      <c r="D97" s="33">
        <v>8000</v>
      </c>
      <c r="E97" s="33">
        <v>8000</v>
      </c>
    </row>
    <row r="98" spans="1:6" x14ac:dyDescent="0.3">
      <c r="A98" s="10">
        <v>323191</v>
      </c>
      <c r="B98" s="11" t="s">
        <v>67</v>
      </c>
      <c r="C98" s="26">
        <v>21000</v>
      </c>
      <c r="D98" s="32">
        <v>22000</v>
      </c>
      <c r="E98" s="32">
        <v>23000</v>
      </c>
    </row>
    <row r="99" spans="1:6" x14ac:dyDescent="0.3">
      <c r="A99" s="12">
        <v>3231</v>
      </c>
      <c r="B99" s="13" t="s">
        <v>68</v>
      </c>
      <c r="C99" s="26">
        <f>SUM(C95:C98)</f>
        <v>37500</v>
      </c>
      <c r="D99" s="26">
        <f t="shared" ref="D99:E99" si="50">SUM(D95:D98)</f>
        <v>39500</v>
      </c>
      <c r="E99" s="26">
        <f t="shared" si="50"/>
        <v>40500</v>
      </c>
      <c r="F99" s="15">
        <f t="shared" ref="F99" si="51">SUM(F95:F98)</f>
        <v>0</v>
      </c>
    </row>
    <row r="100" spans="1:6" x14ac:dyDescent="0.3">
      <c r="A100" s="47" t="str">
        <f>A1</f>
        <v>EKONOMSKA I BIROTEHNIČKA ŠKOLA</v>
      </c>
      <c r="B100" s="47"/>
      <c r="C100" s="47"/>
      <c r="D100" s="47"/>
    </row>
    <row r="101" spans="1:6" x14ac:dyDescent="0.3">
      <c r="A101" s="48" t="str">
        <f>A2</f>
        <v>BJELOVAR, POLJANA DR. FRANJE TUĐMANA 9</v>
      </c>
      <c r="B101" s="48"/>
      <c r="C101" s="48"/>
      <c r="D101" s="48"/>
      <c r="E101" s="34" t="s">
        <v>165</v>
      </c>
    </row>
    <row r="102" spans="1:6" x14ac:dyDescent="0.3">
      <c r="A102" s="21"/>
      <c r="B102" s="21"/>
      <c r="C102" s="22"/>
      <c r="D102" s="29"/>
    </row>
    <row r="103" spans="1:6" x14ac:dyDescent="0.3">
      <c r="A103" s="16"/>
      <c r="B103" s="46" t="str">
        <f>B4</f>
        <v>PLAN PRIHODA I RASHODA 2020. GODINE I PROJEKCIJE 2021. I 2022. GODINE</v>
      </c>
      <c r="C103" s="46"/>
      <c r="D103" s="46"/>
      <c r="E103" s="46"/>
      <c r="F103" s="46"/>
    </row>
    <row r="105" spans="1:6" ht="15" customHeight="1" x14ac:dyDescent="0.3">
      <c r="A105" s="4"/>
      <c r="B105" s="7"/>
      <c r="C105" s="24" t="str">
        <f t="shared" ref="C105:E106" si="52">C6</f>
        <v>PLAN</v>
      </c>
      <c r="D105" s="30" t="str">
        <f t="shared" si="52"/>
        <v>PROJEKCIJA</v>
      </c>
      <c r="E105" s="30" t="str">
        <f t="shared" si="52"/>
        <v>PROJEKCIJA</v>
      </c>
    </row>
    <row r="106" spans="1:6" x14ac:dyDescent="0.3">
      <c r="A106" s="6" t="s">
        <v>7</v>
      </c>
      <c r="B106" s="8" t="s">
        <v>8</v>
      </c>
      <c r="C106" s="25" t="str">
        <f t="shared" si="52"/>
        <v>2020.</v>
      </c>
      <c r="D106" s="31" t="str">
        <f t="shared" si="52"/>
        <v>2021.</v>
      </c>
      <c r="E106" s="31" t="str">
        <f t="shared" si="52"/>
        <v>2022.</v>
      </c>
    </row>
    <row r="107" spans="1:6" x14ac:dyDescent="0.3">
      <c r="A107" s="10">
        <v>323211</v>
      </c>
      <c r="B107" s="11" t="s">
        <v>69</v>
      </c>
      <c r="C107" s="26">
        <v>5000</v>
      </c>
      <c r="D107" s="32">
        <v>5000</v>
      </c>
      <c r="E107" s="32">
        <v>5000</v>
      </c>
    </row>
    <row r="108" spans="1:6" s="18" customFormat="1" x14ac:dyDescent="0.3">
      <c r="A108" s="17">
        <v>323221</v>
      </c>
      <c r="B108" s="11" t="s">
        <v>70</v>
      </c>
      <c r="C108" s="26">
        <v>23000</v>
      </c>
      <c r="D108" s="32">
        <v>26000</v>
      </c>
      <c r="E108" s="32">
        <v>27000</v>
      </c>
      <c r="F108" s="9"/>
    </row>
    <row r="109" spans="1:6" s="18" customFormat="1" x14ac:dyDescent="0.3">
      <c r="A109" s="17">
        <v>323291</v>
      </c>
      <c r="B109" s="11" t="s">
        <v>71</v>
      </c>
      <c r="C109" s="26">
        <v>4000</v>
      </c>
      <c r="D109" s="32">
        <v>6000</v>
      </c>
      <c r="E109" s="32">
        <v>6000</v>
      </c>
      <c r="F109" s="9"/>
    </row>
    <row r="110" spans="1:6" s="2" customFormat="1" x14ac:dyDescent="0.3">
      <c r="A110" s="12">
        <v>3232</v>
      </c>
      <c r="B110" s="13" t="s">
        <v>72</v>
      </c>
      <c r="C110" s="26">
        <f>C107+C108+C109</f>
        <v>32000</v>
      </c>
      <c r="D110" s="26">
        <f t="shared" ref="D110:E110" si="53">D107+D108+D109</f>
        <v>37000</v>
      </c>
      <c r="E110" s="26">
        <f t="shared" si="53"/>
        <v>38000</v>
      </c>
      <c r="F110" s="15">
        <f t="shared" ref="F110" si="54">F107+F108+F109</f>
        <v>0</v>
      </c>
    </row>
    <row r="111" spans="1:6" x14ac:dyDescent="0.3">
      <c r="A111" s="17">
        <v>323321</v>
      </c>
      <c r="B111" s="11" t="s">
        <v>73</v>
      </c>
      <c r="C111" s="26">
        <v>4000</v>
      </c>
      <c r="D111" s="32">
        <v>1500</v>
      </c>
      <c r="E111" s="32">
        <v>1500</v>
      </c>
    </row>
    <row r="112" spans="1:6" x14ac:dyDescent="0.3">
      <c r="A112" s="10">
        <v>323391</v>
      </c>
      <c r="B112" s="11" t="s">
        <v>74</v>
      </c>
      <c r="C112" s="26">
        <v>2000</v>
      </c>
      <c r="D112" s="32">
        <v>2000</v>
      </c>
      <c r="E112" s="32">
        <v>2000</v>
      </c>
    </row>
    <row r="113" spans="1:6" s="2" customFormat="1" x14ac:dyDescent="0.3">
      <c r="A113" s="12">
        <v>3233</v>
      </c>
      <c r="B113" s="13" t="s">
        <v>75</v>
      </c>
      <c r="C113" s="26">
        <f>C111+C112</f>
        <v>6000</v>
      </c>
      <c r="D113" s="26">
        <f t="shared" ref="D113:E113" si="55">D111+D112</f>
        <v>3500</v>
      </c>
      <c r="E113" s="26">
        <f t="shared" si="55"/>
        <v>3500</v>
      </c>
      <c r="F113" s="15">
        <f t="shared" ref="F113" si="56">F111+F112</f>
        <v>0</v>
      </c>
    </row>
    <row r="114" spans="1:6" x14ac:dyDescent="0.3">
      <c r="A114" s="10">
        <v>323411</v>
      </c>
      <c r="B114" s="11" t="s">
        <v>76</v>
      </c>
      <c r="C114" s="26">
        <v>12000</v>
      </c>
      <c r="D114" s="32">
        <v>12000</v>
      </c>
      <c r="E114" s="32">
        <v>12000</v>
      </c>
    </row>
    <row r="115" spans="1:6" s="18" customFormat="1" x14ac:dyDescent="0.3">
      <c r="A115" s="17">
        <v>323421</v>
      </c>
      <c r="B115" s="11" t="s">
        <v>77</v>
      </c>
      <c r="C115" s="26">
        <v>13000</v>
      </c>
      <c r="D115" s="32">
        <v>14000</v>
      </c>
      <c r="E115" s="32">
        <v>14000</v>
      </c>
      <c r="F115" s="9"/>
    </row>
    <row r="116" spans="1:6" x14ac:dyDescent="0.3">
      <c r="A116" s="10">
        <v>323441</v>
      </c>
      <c r="B116" s="11" t="s">
        <v>78</v>
      </c>
      <c r="C116" s="26">
        <v>0</v>
      </c>
      <c r="D116" s="32">
        <v>0</v>
      </c>
      <c r="E116" s="32">
        <v>0</v>
      </c>
    </row>
    <row r="117" spans="1:6" x14ac:dyDescent="0.3">
      <c r="A117" s="17">
        <v>323491</v>
      </c>
      <c r="B117" s="11" t="s">
        <v>79</v>
      </c>
      <c r="C117" s="26">
        <v>0</v>
      </c>
      <c r="D117" s="32">
        <v>0</v>
      </c>
      <c r="E117" s="32">
        <v>0</v>
      </c>
    </row>
    <row r="118" spans="1:6" s="2" customFormat="1" x14ac:dyDescent="0.3">
      <c r="A118" s="12">
        <v>3234</v>
      </c>
      <c r="B118" s="13" t="s">
        <v>80</v>
      </c>
      <c r="C118" s="26">
        <f>SUM(C114:C117)</f>
        <v>25000</v>
      </c>
      <c r="D118" s="26">
        <f t="shared" ref="D118:E118" si="57">SUM(D114:D117)</f>
        <v>26000</v>
      </c>
      <c r="E118" s="26">
        <f t="shared" si="57"/>
        <v>26000</v>
      </c>
      <c r="F118" s="15">
        <f t="shared" ref="F118" si="58">SUM(F114:F117)</f>
        <v>0</v>
      </c>
    </row>
    <row r="119" spans="1:6" s="18" customFormat="1" x14ac:dyDescent="0.3">
      <c r="A119" s="17">
        <v>323521</v>
      </c>
      <c r="B119" s="11" t="s">
        <v>81</v>
      </c>
      <c r="C119" s="26">
        <v>4000</v>
      </c>
      <c r="D119" s="32">
        <v>4500</v>
      </c>
      <c r="E119" s="32">
        <v>5000</v>
      </c>
      <c r="F119" s="9"/>
    </row>
    <row r="120" spans="1:6" x14ac:dyDescent="0.3">
      <c r="A120" s="17">
        <v>323541</v>
      </c>
      <c r="B120" s="11" t="s">
        <v>82</v>
      </c>
      <c r="C120" s="26">
        <v>13000</v>
      </c>
      <c r="D120" s="32">
        <v>11000</v>
      </c>
      <c r="E120" s="32">
        <v>11000</v>
      </c>
    </row>
    <row r="121" spans="1:6" s="2" customFormat="1" x14ac:dyDescent="0.3">
      <c r="A121" s="12">
        <v>3235</v>
      </c>
      <c r="B121" s="13" t="s">
        <v>83</v>
      </c>
      <c r="C121" s="26">
        <f>C119+C120</f>
        <v>17000</v>
      </c>
      <c r="D121" s="26">
        <f t="shared" ref="D121:E121" si="59">D119+D120</f>
        <v>15500</v>
      </c>
      <c r="E121" s="26">
        <f t="shared" si="59"/>
        <v>16000</v>
      </c>
      <c r="F121" s="15">
        <f t="shared" ref="F121" si="60">F119+F120</f>
        <v>0</v>
      </c>
    </row>
    <row r="122" spans="1:6" s="18" customFormat="1" x14ac:dyDescent="0.3">
      <c r="A122" s="17">
        <v>323611</v>
      </c>
      <c r="B122" s="11" t="s">
        <v>84</v>
      </c>
      <c r="C122" s="26">
        <v>21000</v>
      </c>
      <c r="D122" s="32">
        <v>22000</v>
      </c>
      <c r="E122" s="32">
        <v>22000</v>
      </c>
      <c r="F122" s="9"/>
    </row>
    <row r="123" spans="1:6" s="2" customFormat="1" x14ac:dyDescent="0.3">
      <c r="A123" s="12">
        <v>3236</v>
      </c>
      <c r="B123" s="13" t="s">
        <v>85</v>
      </c>
      <c r="C123" s="26">
        <f>C122</f>
        <v>21000</v>
      </c>
      <c r="D123" s="26">
        <f t="shared" ref="D123:E123" si="61">D122</f>
        <v>22000</v>
      </c>
      <c r="E123" s="26">
        <f t="shared" si="61"/>
        <v>22000</v>
      </c>
      <c r="F123" s="15">
        <f t="shared" ref="F123" si="62">F122</f>
        <v>0</v>
      </c>
    </row>
    <row r="124" spans="1:6" s="18" customFormat="1" x14ac:dyDescent="0.3">
      <c r="A124" s="17">
        <v>323711</v>
      </c>
      <c r="B124" s="11" t="s">
        <v>86</v>
      </c>
      <c r="C124" s="26">
        <v>1000</v>
      </c>
      <c r="D124" s="32">
        <v>1000</v>
      </c>
      <c r="E124" s="32">
        <v>1000</v>
      </c>
      <c r="F124" s="9"/>
    </row>
    <row r="125" spans="1:6" x14ac:dyDescent="0.3">
      <c r="A125" s="17">
        <v>323721</v>
      </c>
      <c r="B125" s="11" t="s">
        <v>87</v>
      </c>
      <c r="C125" s="26">
        <v>2000</v>
      </c>
      <c r="D125" s="32">
        <v>2000</v>
      </c>
      <c r="E125" s="32">
        <v>2000</v>
      </c>
    </row>
    <row r="126" spans="1:6" s="18" customFormat="1" x14ac:dyDescent="0.3">
      <c r="A126" s="17">
        <v>323731</v>
      </c>
      <c r="B126" s="11" t="s">
        <v>88</v>
      </c>
      <c r="C126" s="26">
        <v>5000</v>
      </c>
      <c r="D126" s="32">
        <v>2000</v>
      </c>
      <c r="E126" s="32">
        <v>2000</v>
      </c>
      <c r="F126" s="9"/>
    </row>
    <row r="127" spans="1:6" s="18" customFormat="1" x14ac:dyDescent="0.3">
      <c r="A127" s="17">
        <v>323791</v>
      </c>
      <c r="B127" s="11" t="s">
        <v>89</v>
      </c>
      <c r="C127" s="26">
        <v>32000</v>
      </c>
      <c r="D127" s="32">
        <v>35000</v>
      </c>
      <c r="E127" s="32">
        <v>35000</v>
      </c>
      <c r="F127" s="9"/>
    </row>
    <row r="128" spans="1:6" s="2" customFormat="1" x14ac:dyDescent="0.3">
      <c r="A128" s="12">
        <v>3237</v>
      </c>
      <c r="B128" s="13" t="s">
        <v>90</v>
      </c>
      <c r="C128" s="26">
        <f>SUM(C124:C127)</f>
        <v>40000</v>
      </c>
      <c r="D128" s="26">
        <f t="shared" ref="D128:E128" si="63">SUM(D124:D127)</f>
        <v>40000</v>
      </c>
      <c r="E128" s="26">
        <f t="shared" si="63"/>
        <v>40000</v>
      </c>
      <c r="F128" s="15">
        <f t="shared" ref="F128" si="64">SUM(F124:F127)</f>
        <v>0</v>
      </c>
    </row>
    <row r="129" spans="1:6" x14ac:dyDescent="0.3">
      <c r="A129" s="17">
        <v>323811</v>
      </c>
      <c r="B129" s="11" t="s">
        <v>91</v>
      </c>
      <c r="C129" s="26">
        <v>2000</v>
      </c>
      <c r="D129" s="32">
        <v>2000</v>
      </c>
      <c r="E129" s="32">
        <v>2000</v>
      </c>
    </row>
    <row r="130" spans="1:6" x14ac:dyDescent="0.3">
      <c r="A130" s="4">
        <v>323891</v>
      </c>
      <c r="B130" s="5" t="s">
        <v>92</v>
      </c>
      <c r="C130" s="27">
        <v>1000</v>
      </c>
      <c r="D130" s="33">
        <v>1000</v>
      </c>
      <c r="E130" s="33">
        <v>1000</v>
      </c>
    </row>
    <row r="131" spans="1:6" s="2" customFormat="1" x14ac:dyDescent="0.3">
      <c r="A131" s="12">
        <v>3238</v>
      </c>
      <c r="B131" s="13" t="s">
        <v>93</v>
      </c>
      <c r="C131" s="26">
        <f>C129+C130</f>
        <v>3000</v>
      </c>
      <c r="D131" s="26">
        <f t="shared" ref="D131:E131" si="65">D129+D130</f>
        <v>3000</v>
      </c>
      <c r="E131" s="26">
        <f t="shared" si="65"/>
        <v>3000</v>
      </c>
      <c r="F131" s="15">
        <f t="shared" ref="F131" si="66">F129+F130</f>
        <v>0</v>
      </c>
    </row>
    <row r="132" spans="1:6" x14ac:dyDescent="0.3">
      <c r="A132" s="12"/>
      <c r="B132" s="13"/>
      <c r="C132" s="26"/>
      <c r="D132" s="32"/>
      <c r="E132" s="32"/>
      <c r="F132" s="15"/>
    </row>
    <row r="133" spans="1:6" x14ac:dyDescent="0.3">
      <c r="A133" s="47" t="str">
        <f>A1</f>
        <v>EKONOMSKA I BIROTEHNIČKA ŠKOLA</v>
      </c>
      <c r="B133" s="47"/>
      <c r="C133" s="47"/>
      <c r="D133" s="47"/>
    </row>
    <row r="134" spans="1:6" x14ac:dyDescent="0.3">
      <c r="A134" s="48" t="str">
        <f>A2</f>
        <v>BJELOVAR, POLJANA DR. FRANJE TUĐMANA 9</v>
      </c>
      <c r="B134" s="48"/>
      <c r="C134" s="48"/>
      <c r="D134" s="48"/>
      <c r="E134" s="34" t="s">
        <v>166</v>
      </c>
    </row>
    <row r="135" spans="1:6" x14ac:dyDescent="0.3">
      <c r="A135" s="21"/>
      <c r="B135" s="21"/>
      <c r="C135" s="22"/>
      <c r="D135" s="29"/>
    </row>
    <row r="136" spans="1:6" x14ac:dyDescent="0.3">
      <c r="A136" s="16"/>
      <c r="B136" s="46" t="str">
        <f>B4</f>
        <v>PLAN PRIHODA I RASHODA 2020. GODINE I PROJEKCIJE 2021. I 2022. GODINE</v>
      </c>
      <c r="C136" s="46"/>
      <c r="D136" s="46"/>
      <c r="E136" s="46"/>
      <c r="F136" s="46"/>
    </row>
    <row r="138" spans="1:6" ht="15" customHeight="1" x14ac:dyDescent="0.3">
      <c r="A138" s="4"/>
      <c r="B138" s="7"/>
      <c r="C138" s="24" t="str">
        <f t="shared" ref="C138:E139" si="67">C6</f>
        <v>PLAN</v>
      </c>
      <c r="D138" s="30" t="str">
        <f t="shared" si="67"/>
        <v>PROJEKCIJA</v>
      </c>
      <c r="E138" s="30" t="str">
        <f t="shared" si="67"/>
        <v>PROJEKCIJA</v>
      </c>
    </row>
    <row r="139" spans="1:6" x14ac:dyDescent="0.3">
      <c r="A139" s="6" t="s">
        <v>7</v>
      </c>
      <c r="B139" s="8" t="s">
        <v>8</v>
      </c>
      <c r="C139" s="25" t="str">
        <f t="shared" si="67"/>
        <v>2020.</v>
      </c>
      <c r="D139" s="31" t="str">
        <f t="shared" si="67"/>
        <v>2021.</v>
      </c>
      <c r="E139" s="31" t="str">
        <f t="shared" si="67"/>
        <v>2022.</v>
      </c>
    </row>
    <row r="140" spans="1:6" x14ac:dyDescent="0.3">
      <c r="A140" s="10">
        <v>323911</v>
      </c>
      <c r="B140" s="11" t="s">
        <v>94</v>
      </c>
      <c r="C140" s="26">
        <v>30000</v>
      </c>
      <c r="D140" s="32">
        <v>34000</v>
      </c>
      <c r="E140" s="32">
        <v>34000</v>
      </c>
    </row>
    <row r="141" spans="1:6" x14ac:dyDescent="0.3">
      <c r="A141" s="17">
        <v>323921</v>
      </c>
      <c r="B141" s="11" t="s">
        <v>95</v>
      </c>
      <c r="C141" s="26">
        <v>8000</v>
      </c>
      <c r="D141" s="32">
        <v>8000</v>
      </c>
      <c r="E141" s="32">
        <v>8000</v>
      </c>
    </row>
    <row r="142" spans="1:6" x14ac:dyDescent="0.3">
      <c r="A142" s="17">
        <v>323931</v>
      </c>
      <c r="B142" s="11" t="s">
        <v>96</v>
      </c>
      <c r="C142" s="26">
        <v>1000</v>
      </c>
      <c r="D142" s="32">
        <v>1000</v>
      </c>
      <c r="E142" s="32">
        <v>1000</v>
      </c>
    </row>
    <row r="143" spans="1:6" s="18" customFormat="1" x14ac:dyDescent="0.3">
      <c r="A143" s="17">
        <v>323951</v>
      </c>
      <c r="B143" s="11" t="s">
        <v>97</v>
      </c>
      <c r="C143" s="26">
        <v>2600</v>
      </c>
      <c r="D143" s="32">
        <v>2600</v>
      </c>
      <c r="E143" s="32">
        <v>2500</v>
      </c>
      <c r="F143" s="9"/>
    </row>
    <row r="144" spans="1:6" x14ac:dyDescent="0.3">
      <c r="A144" s="17">
        <v>323961</v>
      </c>
      <c r="B144" s="11" t="s">
        <v>98</v>
      </c>
      <c r="C144" s="26">
        <v>1500</v>
      </c>
      <c r="D144" s="32">
        <v>1500</v>
      </c>
      <c r="E144" s="32">
        <v>1500</v>
      </c>
    </row>
    <row r="145" spans="1:6" x14ac:dyDescent="0.3">
      <c r="A145" s="10">
        <v>323991</v>
      </c>
      <c r="B145" s="11" t="s">
        <v>99</v>
      </c>
      <c r="C145" s="26">
        <v>1000</v>
      </c>
      <c r="D145" s="32">
        <v>1000</v>
      </c>
      <c r="E145" s="32">
        <v>1600</v>
      </c>
    </row>
    <row r="146" spans="1:6" x14ac:dyDescent="0.3">
      <c r="A146" s="12">
        <v>3239</v>
      </c>
      <c r="B146" s="13" t="s">
        <v>100</v>
      </c>
      <c r="C146" s="26">
        <f>SUM(C140:C145)</f>
        <v>44100</v>
      </c>
      <c r="D146" s="26">
        <f t="shared" ref="D146:E146" si="68">SUM(D140:D145)</f>
        <v>48100</v>
      </c>
      <c r="E146" s="26">
        <f t="shared" si="68"/>
        <v>48600</v>
      </c>
      <c r="F146" s="15">
        <f t="shared" ref="F146" si="69">SUM(F140:F145)</f>
        <v>0</v>
      </c>
    </row>
    <row r="147" spans="1:6" s="41" customFormat="1" x14ac:dyDescent="0.3">
      <c r="A147" s="36">
        <v>323</v>
      </c>
      <c r="B147" s="37" t="s">
        <v>101</v>
      </c>
      <c r="C147" s="38">
        <f t="shared" ref="C147:F147" si="70">C99+C110+C113+C118+C121+C123+C128+C131+C146</f>
        <v>225600</v>
      </c>
      <c r="D147" s="38">
        <f t="shared" si="70"/>
        <v>234600</v>
      </c>
      <c r="E147" s="38">
        <f t="shared" si="70"/>
        <v>237600</v>
      </c>
      <c r="F147" s="40">
        <f t="shared" si="70"/>
        <v>0</v>
      </c>
    </row>
    <row r="148" spans="1:6" x14ac:dyDescent="0.3">
      <c r="A148" s="17">
        <v>324111</v>
      </c>
      <c r="B148" s="11" t="s">
        <v>102</v>
      </c>
      <c r="C148" s="26">
        <v>1500</v>
      </c>
      <c r="D148" s="32">
        <v>1500</v>
      </c>
      <c r="E148" s="32">
        <v>1500</v>
      </c>
    </row>
    <row r="149" spans="1:6" x14ac:dyDescent="0.3">
      <c r="A149" s="10">
        <v>324121</v>
      </c>
      <c r="B149" s="11" t="s">
        <v>103</v>
      </c>
      <c r="C149" s="26">
        <v>13000</v>
      </c>
      <c r="D149" s="32">
        <v>13000</v>
      </c>
      <c r="E149" s="32">
        <v>13000</v>
      </c>
    </row>
    <row r="150" spans="1:6" s="41" customFormat="1" x14ac:dyDescent="0.3">
      <c r="A150" s="36">
        <v>324</v>
      </c>
      <c r="B150" s="37" t="s">
        <v>104</v>
      </c>
      <c r="C150" s="38">
        <f>C148+C149</f>
        <v>14500</v>
      </c>
      <c r="D150" s="38">
        <f t="shared" ref="D150:E150" si="71">D148+D149</f>
        <v>14500</v>
      </c>
      <c r="E150" s="38">
        <f t="shared" si="71"/>
        <v>14500</v>
      </c>
      <c r="F150" s="40">
        <f t="shared" ref="F150" si="72">F148+F149</f>
        <v>0</v>
      </c>
    </row>
    <row r="151" spans="1:6" s="18" customFormat="1" x14ac:dyDescent="0.3">
      <c r="A151" s="17">
        <v>329231</v>
      </c>
      <c r="B151" s="11" t="s">
        <v>106</v>
      </c>
      <c r="C151" s="26">
        <v>4000</v>
      </c>
      <c r="D151" s="32">
        <v>4000</v>
      </c>
      <c r="E151" s="32">
        <v>4000</v>
      </c>
      <c r="F151" s="9"/>
    </row>
    <row r="152" spans="1:6" s="2" customFormat="1" x14ac:dyDescent="0.3">
      <c r="A152" s="12">
        <v>3292</v>
      </c>
      <c r="B152" s="13" t="s">
        <v>107</v>
      </c>
      <c r="C152" s="26">
        <f>C151</f>
        <v>4000</v>
      </c>
      <c r="D152" s="26">
        <f t="shared" ref="D152:E152" si="73">D151</f>
        <v>4000</v>
      </c>
      <c r="E152" s="26">
        <f t="shared" si="73"/>
        <v>4000</v>
      </c>
      <c r="F152" s="15">
        <f t="shared" ref="F152" si="74">F151</f>
        <v>0</v>
      </c>
    </row>
    <row r="153" spans="1:6" x14ac:dyDescent="0.3">
      <c r="A153" s="17">
        <v>329311</v>
      </c>
      <c r="B153" s="11" t="s">
        <v>105</v>
      </c>
      <c r="C153" s="26">
        <v>14000</v>
      </c>
      <c r="D153" s="32">
        <v>15000</v>
      </c>
      <c r="E153" s="32">
        <v>17000</v>
      </c>
    </row>
    <row r="154" spans="1:6" x14ac:dyDescent="0.3">
      <c r="A154" s="12">
        <v>3293</v>
      </c>
      <c r="B154" s="13" t="s">
        <v>105</v>
      </c>
      <c r="C154" s="26">
        <f>C153</f>
        <v>14000</v>
      </c>
      <c r="D154" s="26">
        <f t="shared" ref="D154:E154" si="75">D153</f>
        <v>15000</v>
      </c>
      <c r="E154" s="26">
        <f t="shared" si="75"/>
        <v>17000</v>
      </c>
      <c r="F154" s="15">
        <f t="shared" ref="F154" si="76">F153</f>
        <v>0</v>
      </c>
    </row>
    <row r="155" spans="1:6" x14ac:dyDescent="0.3">
      <c r="A155" s="17">
        <v>329411</v>
      </c>
      <c r="B155" s="11" t="s">
        <v>108</v>
      </c>
      <c r="C155" s="26">
        <v>2500</v>
      </c>
      <c r="D155" s="32">
        <v>2500</v>
      </c>
      <c r="E155" s="32">
        <v>2500</v>
      </c>
    </row>
    <row r="156" spans="1:6" s="18" customFormat="1" x14ac:dyDescent="0.3">
      <c r="A156" s="17">
        <v>329421</v>
      </c>
      <c r="B156" s="11" t="s">
        <v>109</v>
      </c>
      <c r="C156" s="26"/>
      <c r="D156" s="32"/>
      <c r="E156" s="32"/>
      <c r="F156" s="9"/>
    </row>
    <row r="157" spans="1:6" s="2" customFormat="1" x14ac:dyDescent="0.3">
      <c r="A157" s="12">
        <v>3294</v>
      </c>
      <c r="B157" s="13" t="s">
        <v>110</v>
      </c>
      <c r="C157" s="26">
        <f>C155+C156</f>
        <v>2500</v>
      </c>
      <c r="D157" s="26">
        <f t="shared" ref="D157:E157" si="77">D155+D156</f>
        <v>2500</v>
      </c>
      <c r="E157" s="26">
        <f t="shared" si="77"/>
        <v>2500</v>
      </c>
      <c r="F157" s="15">
        <f t="shared" ref="F157" si="78">F155+F156</f>
        <v>0</v>
      </c>
    </row>
    <row r="158" spans="1:6" x14ac:dyDescent="0.3">
      <c r="A158" s="17">
        <v>329511</v>
      </c>
      <c r="B158" s="11" t="s">
        <v>111</v>
      </c>
      <c r="C158" s="26">
        <v>500</v>
      </c>
      <c r="D158" s="32">
        <v>500</v>
      </c>
      <c r="E158" s="32">
        <v>500</v>
      </c>
    </row>
    <row r="159" spans="1:6" x14ac:dyDescent="0.3">
      <c r="A159" s="17">
        <v>329521</v>
      </c>
      <c r="B159" s="11" t="s">
        <v>112</v>
      </c>
      <c r="C159" s="26">
        <v>500</v>
      </c>
      <c r="D159" s="32">
        <v>500</v>
      </c>
      <c r="E159" s="32">
        <v>500</v>
      </c>
    </row>
    <row r="160" spans="1:6" x14ac:dyDescent="0.3">
      <c r="A160" s="17">
        <v>329531</v>
      </c>
      <c r="B160" s="11" t="s">
        <v>113</v>
      </c>
      <c r="C160" s="26">
        <v>200</v>
      </c>
      <c r="D160" s="32">
        <v>300</v>
      </c>
      <c r="E160" s="32">
        <v>300</v>
      </c>
    </row>
    <row r="161" spans="1:6" s="18" customFormat="1" x14ac:dyDescent="0.3">
      <c r="A161" s="17">
        <v>329551</v>
      </c>
      <c r="B161" s="11" t="s">
        <v>114</v>
      </c>
      <c r="C161" s="26">
        <v>30000</v>
      </c>
      <c r="D161" s="32">
        <v>31000</v>
      </c>
      <c r="E161" s="32">
        <v>32000</v>
      </c>
      <c r="F161" s="9"/>
    </row>
    <row r="162" spans="1:6" x14ac:dyDescent="0.3">
      <c r="A162" s="17">
        <v>329591</v>
      </c>
      <c r="B162" s="11" t="s">
        <v>115</v>
      </c>
      <c r="C162" s="26">
        <v>0</v>
      </c>
      <c r="D162" s="32"/>
      <c r="E162" s="32"/>
    </row>
    <row r="163" spans="1:6" s="2" customFormat="1" x14ac:dyDescent="0.3">
      <c r="A163" s="19">
        <v>3295</v>
      </c>
      <c r="B163" s="20" t="s">
        <v>116</v>
      </c>
      <c r="C163" s="27">
        <f>SUM(C158:C162)</f>
        <v>31200</v>
      </c>
      <c r="D163" s="27">
        <f t="shared" ref="D163:E163" si="79">SUM(D158:D162)</f>
        <v>32300</v>
      </c>
      <c r="E163" s="27">
        <f t="shared" si="79"/>
        <v>33300</v>
      </c>
      <c r="F163" s="15">
        <f t="shared" ref="F163" si="80">SUM(F158:F162)</f>
        <v>0</v>
      </c>
    </row>
    <row r="164" spans="1:6" x14ac:dyDescent="0.3">
      <c r="A164" s="12"/>
      <c r="B164" s="13"/>
      <c r="C164" s="26"/>
      <c r="D164" s="32"/>
      <c r="E164" s="32"/>
      <c r="F164" s="15"/>
    </row>
    <row r="165" spans="1:6" x14ac:dyDescent="0.3">
      <c r="A165" s="12"/>
      <c r="B165" s="13"/>
      <c r="C165" s="26"/>
      <c r="D165" s="32"/>
      <c r="E165" s="32"/>
      <c r="F165" s="15"/>
    </row>
    <row r="166" spans="1:6" x14ac:dyDescent="0.3">
      <c r="A166" s="47" t="str">
        <f>A1</f>
        <v>EKONOMSKA I BIROTEHNIČKA ŠKOLA</v>
      </c>
      <c r="B166" s="47"/>
      <c r="C166" s="47"/>
      <c r="D166" s="47"/>
    </row>
    <row r="167" spans="1:6" x14ac:dyDescent="0.3">
      <c r="A167" s="48" t="str">
        <f>A2</f>
        <v>BJELOVAR, POLJANA DR. FRANJE TUĐMANA 9</v>
      </c>
      <c r="B167" s="48"/>
      <c r="C167" s="48"/>
      <c r="D167" s="48"/>
      <c r="E167" s="34" t="s">
        <v>167</v>
      </c>
    </row>
    <row r="168" spans="1:6" x14ac:dyDescent="0.3">
      <c r="A168" s="21"/>
      <c r="B168" s="21"/>
      <c r="C168" s="22"/>
      <c r="D168" s="29"/>
    </row>
    <row r="169" spans="1:6" x14ac:dyDescent="0.3">
      <c r="A169" s="16"/>
      <c r="B169" s="46" t="str">
        <f>B4</f>
        <v>PLAN PRIHODA I RASHODA 2020. GODINE I PROJEKCIJE 2021. I 2022. GODINE</v>
      </c>
      <c r="C169" s="46"/>
      <c r="D169" s="46"/>
      <c r="E169" s="46"/>
      <c r="F169" s="46"/>
    </row>
    <row r="171" spans="1:6" ht="15" customHeight="1" x14ac:dyDescent="0.3">
      <c r="A171" s="4"/>
      <c r="B171" s="7"/>
      <c r="C171" s="24" t="str">
        <f t="shared" ref="C171:E172" si="81">C6</f>
        <v>PLAN</v>
      </c>
      <c r="D171" s="30" t="str">
        <f t="shared" si="81"/>
        <v>PROJEKCIJA</v>
      </c>
      <c r="E171" s="30" t="str">
        <f t="shared" si="81"/>
        <v>PROJEKCIJA</v>
      </c>
    </row>
    <row r="172" spans="1:6" x14ac:dyDescent="0.3">
      <c r="A172" s="6" t="s">
        <v>7</v>
      </c>
      <c r="B172" s="8" t="s">
        <v>8</v>
      </c>
      <c r="C172" s="25" t="str">
        <f t="shared" si="81"/>
        <v>2020.</v>
      </c>
      <c r="D172" s="31" t="str">
        <f t="shared" si="81"/>
        <v>2021.</v>
      </c>
      <c r="E172" s="31" t="str">
        <f t="shared" si="81"/>
        <v>2022.</v>
      </c>
    </row>
    <row r="173" spans="1:6" x14ac:dyDescent="0.3">
      <c r="A173" s="10">
        <v>329911</v>
      </c>
      <c r="B173" s="11" t="s">
        <v>117</v>
      </c>
      <c r="C173" s="26">
        <v>1000</v>
      </c>
      <c r="D173" s="32">
        <v>1000</v>
      </c>
      <c r="E173" s="32">
        <v>1000</v>
      </c>
    </row>
    <row r="174" spans="1:6" x14ac:dyDescent="0.3">
      <c r="A174" s="17">
        <v>329991</v>
      </c>
      <c r="B174" s="11" t="s">
        <v>118</v>
      </c>
      <c r="C174" s="26">
        <v>17500</v>
      </c>
      <c r="D174" s="32">
        <v>20900</v>
      </c>
      <c r="E174" s="32">
        <v>22440</v>
      </c>
    </row>
    <row r="175" spans="1:6" s="2" customFormat="1" x14ac:dyDescent="0.3">
      <c r="A175" s="12">
        <v>3299</v>
      </c>
      <c r="B175" s="13" t="s">
        <v>118</v>
      </c>
      <c r="C175" s="26">
        <f>C173+C174</f>
        <v>18500</v>
      </c>
      <c r="D175" s="26">
        <f t="shared" ref="D175:E175" si="82">D173+D174</f>
        <v>21900</v>
      </c>
      <c r="E175" s="26">
        <f t="shared" si="82"/>
        <v>23440</v>
      </c>
      <c r="F175" s="15">
        <f t="shared" ref="F175" si="83">F173+F174</f>
        <v>0</v>
      </c>
    </row>
    <row r="176" spans="1:6" s="41" customFormat="1" x14ac:dyDescent="0.3">
      <c r="A176" s="36">
        <v>329</v>
      </c>
      <c r="B176" s="37" t="s">
        <v>118</v>
      </c>
      <c r="C176" s="38">
        <f t="shared" ref="C176:F176" si="84">C152+C154+C157+C163+C175</f>
        <v>70200</v>
      </c>
      <c r="D176" s="38">
        <f t="shared" si="84"/>
        <v>75700</v>
      </c>
      <c r="E176" s="38">
        <f t="shared" si="84"/>
        <v>80240</v>
      </c>
      <c r="F176" s="40">
        <f t="shared" si="84"/>
        <v>0</v>
      </c>
    </row>
    <row r="177" spans="1:6" x14ac:dyDescent="0.3">
      <c r="A177" s="17">
        <v>34233</v>
      </c>
      <c r="B177" s="11" t="s">
        <v>119</v>
      </c>
      <c r="C177" s="26"/>
      <c r="D177" s="32"/>
      <c r="E177" s="32"/>
    </row>
    <row r="178" spans="1:6" s="41" customFormat="1" x14ac:dyDescent="0.3">
      <c r="A178" s="36">
        <v>342</v>
      </c>
      <c r="B178" s="37" t="s">
        <v>120</v>
      </c>
      <c r="C178" s="38">
        <f>C177</f>
        <v>0</v>
      </c>
      <c r="D178" s="39">
        <f t="shared" ref="D178:F178" si="85">D177</f>
        <v>0</v>
      </c>
      <c r="E178" s="39">
        <f t="shared" si="85"/>
        <v>0</v>
      </c>
      <c r="F178" s="40">
        <f t="shared" si="85"/>
        <v>0</v>
      </c>
    </row>
    <row r="179" spans="1:6" s="18" customFormat="1" x14ac:dyDescent="0.3">
      <c r="A179" s="17">
        <v>343111</v>
      </c>
      <c r="B179" s="11" t="s">
        <v>121</v>
      </c>
      <c r="C179" s="26">
        <v>500</v>
      </c>
      <c r="D179" s="32">
        <v>500</v>
      </c>
      <c r="E179" s="32">
        <v>500</v>
      </c>
      <c r="F179" s="9"/>
    </row>
    <row r="180" spans="1:6" s="18" customFormat="1" x14ac:dyDescent="0.3">
      <c r="A180" s="17">
        <v>343121</v>
      </c>
      <c r="B180" s="11" t="s">
        <v>122</v>
      </c>
      <c r="C180" s="26">
        <v>4700</v>
      </c>
      <c r="D180" s="32">
        <v>5200</v>
      </c>
      <c r="E180" s="32">
        <v>5200</v>
      </c>
      <c r="F180" s="9"/>
    </row>
    <row r="181" spans="1:6" s="2" customFormat="1" x14ac:dyDescent="0.3">
      <c r="A181" s="12">
        <v>3431</v>
      </c>
      <c r="B181" s="13" t="s">
        <v>123</v>
      </c>
      <c r="C181" s="26">
        <f>C179+C180</f>
        <v>5200</v>
      </c>
      <c r="D181" s="26">
        <f t="shared" ref="D181:E181" si="86">D179+D180</f>
        <v>5700</v>
      </c>
      <c r="E181" s="26">
        <f t="shared" si="86"/>
        <v>5700</v>
      </c>
      <c r="F181" s="15">
        <f t="shared" ref="F181" si="87">F179+F180</f>
        <v>0</v>
      </c>
    </row>
    <row r="182" spans="1:6" x14ac:dyDescent="0.3">
      <c r="A182" s="10">
        <v>343331</v>
      </c>
      <c r="B182" s="11" t="s">
        <v>124</v>
      </c>
      <c r="C182" s="26">
        <v>300</v>
      </c>
      <c r="D182" s="32">
        <v>300</v>
      </c>
      <c r="E182" s="32">
        <v>300</v>
      </c>
    </row>
    <row r="183" spans="1:6" x14ac:dyDescent="0.3">
      <c r="A183" s="12">
        <v>3433</v>
      </c>
      <c r="B183" s="13" t="s">
        <v>125</v>
      </c>
      <c r="C183" s="26">
        <f>C182</f>
        <v>300</v>
      </c>
      <c r="D183" s="26">
        <f>D182</f>
        <v>300</v>
      </c>
      <c r="E183" s="26">
        <f>E182</f>
        <v>300</v>
      </c>
      <c r="F183" s="15">
        <f t="shared" ref="F183" si="88">F182</f>
        <v>0</v>
      </c>
    </row>
    <row r="184" spans="1:6" x14ac:dyDescent="0.3">
      <c r="A184" s="17">
        <v>343491</v>
      </c>
      <c r="B184" s="11" t="s">
        <v>126</v>
      </c>
      <c r="C184" s="26"/>
      <c r="D184" s="32"/>
      <c r="E184" s="32"/>
    </row>
    <row r="185" spans="1:6" x14ac:dyDescent="0.3">
      <c r="A185" s="12">
        <v>3434</v>
      </c>
      <c r="B185" s="13" t="s">
        <v>126</v>
      </c>
      <c r="C185" s="26">
        <f>C184</f>
        <v>0</v>
      </c>
      <c r="D185" s="32">
        <f t="shared" ref="D185:F185" si="89">D184</f>
        <v>0</v>
      </c>
      <c r="E185" s="32">
        <f t="shared" si="89"/>
        <v>0</v>
      </c>
      <c r="F185" s="15">
        <f t="shared" si="89"/>
        <v>0</v>
      </c>
    </row>
    <row r="186" spans="1:6" s="41" customFormat="1" x14ac:dyDescent="0.3">
      <c r="A186" s="36">
        <v>343</v>
      </c>
      <c r="B186" s="37" t="s">
        <v>127</v>
      </c>
      <c r="C186" s="38">
        <f>C181+C183+C185</f>
        <v>5500</v>
      </c>
      <c r="D186" s="38">
        <f t="shared" ref="D186:E186" si="90">D181+D183+D185</f>
        <v>6000</v>
      </c>
      <c r="E186" s="38">
        <f t="shared" si="90"/>
        <v>6000</v>
      </c>
      <c r="F186" s="40">
        <f t="shared" ref="F186" si="91">F181+F183+F185</f>
        <v>0</v>
      </c>
    </row>
    <row r="187" spans="1:6" s="18" customFormat="1" x14ac:dyDescent="0.3">
      <c r="A187" s="17">
        <v>372191</v>
      </c>
      <c r="B187" s="11" t="s">
        <v>129</v>
      </c>
      <c r="C187" s="26">
        <v>11000</v>
      </c>
      <c r="D187" s="32">
        <v>11000</v>
      </c>
      <c r="E187" s="32">
        <v>11000</v>
      </c>
      <c r="F187" s="9"/>
    </row>
    <row r="188" spans="1:6" s="41" customFormat="1" x14ac:dyDescent="0.3">
      <c r="A188" s="36">
        <v>372</v>
      </c>
      <c r="B188" s="37" t="s">
        <v>130</v>
      </c>
      <c r="C188" s="38">
        <f>C187</f>
        <v>11000</v>
      </c>
      <c r="D188" s="39">
        <f t="shared" ref="D188:F188" si="92">D187</f>
        <v>11000</v>
      </c>
      <c r="E188" s="39">
        <f t="shared" si="92"/>
        <v>11000</v>
      </c>
      <c r="F188" s="40">
        <f t="shared" si="92"/>
        <v>0</v>
      </c>
    </row>
    <row r="189" spans="1:6" s="18" customFormat="1" x14ac:dyDescent="0.3">
      <c r="A189" s="17">
        <v>381191</v>
      </c>
      <c r="B189" s="11" t="s">
        <v>131</v>
      </c>
      <c r="C189" s="26">
        <v>1000</v>
      </c>
      <c r="D189" s="32"/>
      <c r="E189" s="32"/>
      <c r="F189" s="9"/>
    </row>
    <row r="190" spans="1:6" s="41" customFormat="1" x14ac:dyDescent="0.3">
      <c r="A190" s="36">
        <v>381</v>
      </c>
      <c r="B190" s="37" t="s">
        <v>132</v>
      </c>
      <c r="C190" s="38">
        <f>C189</f>
        <v>1000</v>
      </c>
      <c r="D190" s="39">
        <f t="shared" ref="D190:F190" si="93">D189</f>
        <v>0</v>
      </c>
      <c r="E190" s="39">
        <f t="shared" si="93"/>
        <v>0</v>
      </c>
      <c r="F190" s="40">
        <f t="shared" si="93"/>
        <v>0</v>
      </c>
    </row>
    <row r="191" spans="1:6" s="18" customFormat="1" x14ac:dyDescent="0.3">
      <c r="A191" s="17"/>
      <c r="B191" s="11"/>
      <c r="C191" s="26"/>
      <c r="D191" s="32"/>
      <c r="E191" s="32"/>
      <c r="F191" s="9"/>
    </row>
    <row r="192" spans="1:6" x14ac:dyDescent="0.3">
      <c r="A192" s="12"/>
      <c r="B192" s="13"/>
      <c r="C192" s="26"/>
      <c r="D192" s="32"/>
      <c r="E192" s="32"/>
      <c r="F192" s="15"/>
    </row>
    <row r="193" spans="1:6" s="2" customFormat="1" x14ac:dyDescent="0.3">
      <c r="A193" s="12">
        <v>3</v>
      </c>
      <c r="B193" s="13" t="s">
        <v>128</v>
      </c>
      <c r="C193" s="26">
        <f>C43+C49+C53+C75+C94+C147+C150+C176+C178+C186+C188+C190</f>
        <v>7005600</v>
      </c>
      <c r="D193" s="26">
        <f>D43+D49+D53+D75+D94+D147+D150+D176+D178+D186+D188+D190</f>
        <v>7199100</v>
      </c>
      <c r="E193" s="26">
        <f>E43+E49+E53+E75+E94+E147+E150+E176+E178+E186+E188+E190</f>
        <v>7399640</v>
      </c>
      <c r="F193" s="15" t="e">
        <f>F43+F49+F53+F75+F94+F147+F150+F176+F178+F186+F188+F190</f>
        <v>#REF!</v>
      </c>
    </row>
    <row r="194" spans="1:6" x14ac:dyDescent="0.3">
      <c r="A194" s="17"/>
      <c r="B194" s="11"/>
      <c r="C194" s="26"/>
      <c r="D194" s="32"/>
      <c r="E194" s="32"/>
    </row>
    <row r="195" spans="1:6" x14ac:dyDescent="0.3">
      <c r="A195" s="12"/>
      <c r="B195" s="13"/>
      <c r="C195" s="26"/>
      <c r="D195" s="32"/>
      <c r="E195" s="32"/>
      <c r="F195" s="15"/>
    </row>
    <row r="196" spans="1:6" x14ac:dyDescent="0.3">
      <c r="A196" s="17"/>
      <c r="B196" s="11"/>
      <c r="C196" s="26"/>
      <c r="D196" s="32"/>
      <c r="E196" s="32"/>
    </row>
    <row r="197" spans="1:6" x14ac:dyDescent="0.3">
      <c r="A197" s="17"/>
      <c r="B197" s="11"/>
      <c r="C197" s="26"/>
      <c r="D197" s="32"/>
      <c r="E197" s="32"/>
    </row>
    <row r="198" spans="1:6" x14ac:dyDescent="0.3">
      <c r="A198" s="17"/>
      <c r="B198" s="11"/>
      <c r="C198" s="26"/>
      <c r="D198" s="32"/>
      <c r="E198" s="32"/>
    </row>
    <row r="199" spans="1:6" x14ac:dyDescent="0.3">
      <c r="A199" s="47" t="str">
        <f>A1</f>
        <v>EKONOMSKA I BIROTEHNIČKA ŠKOLA</v>
      </c>
      <c r="B199" s="47"/>
      <c r="C199" s="47"/>
      <c r="D199" s="47"/>
    </row>
    <row r="200" spans="1:6" x14ac:dyDescent="0.3">
      <c r="A200" s="48" t="str">
        <f>A2</f>
        <v>BJELOVAR, POLJANA DR. FRANJE TUĐMANA 9</v>
      </c>
      <c r="B200" s="48"/>
      <c r="C200" s="48"/>
      <c r="D200" s="48"/>
      <c r="E200" s="34" t="s">
        <v>168</v>
      </c>
    </row>
    <row r="201" spans="1:6" x14ac:dyDescent="0.3">
      <c r="A201" s="16"/>
      <c r="B201" s="46" t="str">
        <f>B4</f>
        <v>PLAN PRIHODA I RASHODA 2020. GODINE I PROJEKCIJE 2021. I 2022. GODINE</v>
      </c>
      <c r="C201" s="46"/>
      <c r="D201" s="46"/>
      <c r="E201" s="46"/>
      <c r="F201" s="46"/>
    </row>
    <row r="203" spans="1:6" ht="15" customHeight="1" x14ac:dyDescent="0.3">
      <c r="A203" s="4"/>
      <c r="B203" s="7"/>
      <c r="C203" s="24" t="str">
        <f t="shared" ref="C203:E204" si="94">C6</f>
        <v>PLAN</v>
      </c>
      <c r="D203" s="30" t="str">
        <f t="shared" si="94"/>
        <v>PROJEKCIJA</v>
      </c>
      <c r="E203" s="30" t="str">
        <f t="shared" si="94"/>
        <v>PROJEKCIJA</v>
      </c>
    </row>
    <row r="204" spans="1:6" x14ac:dyDescent="0.3">
      <c r="A204" s="6" t="s">
        <v>7</v>
      </c>
      <c r="B204" s="8" t="s">
        <v>8</v>
      </c>
      <c r="C204" s="25" t="str">
        <f t="shared" si="94"/>
        <v>2020.</v>
      </c>
      <c r="D204" s="31" t="str">
        <f t="shared" si="94"/>
        <v>2021.</v>
      </c>
      <c r="E204" s="31" t="str">
        <f t="shared" si="94"/>
        <v>2022.</v>
      </c>
    </row>
    <row r="205" spans="1:6" x14ac:dyDescent="0.3">
      <c r="A205" s="10">
        <v>422111</v>
      </c>
      <c r="B205" s="11" t="s">
        <v>133</v>
      </c>
      <c r="C205" s="26">
        <v>25000</v>
      </c>
      <c r="D205" s="32">
        <v>28000</v>
      </c>
      <c r="E205" s="32">
        <v>32500</v>
      </c>
    </row>
    <row r="206" spans="1:6" x14ac:dyDescent="0.3">
      <c r="A206" s="17">
        <v>422121</v>
      </c>
      <c r="B206" s="11" t="s">
        <v>134</v>
      </c>
      <c r="C206" s="26">
        <v>13000</v>
      </c>
      <c r="D206" s="32">
        <v>15500</v>
      </c>
      <c r="E206" s="32">
        <v>14000</v>
      </c>
    </row>
    <row r="207" spans="1:6" s="18" customFormat="1" x14ac:dyDescent="0.3">
      <c r="A207" s="17">
        <v>422191</v>
      </c>
      <c r="B207" s="11" t="s">
        <v>135</v>
      </c>
      <c r="C207" s="26"/>
      <c r="D207" s="32"/>
      <c r="E207" s="32"/>
      <c r="F207" s="9"/>
    </row>
    <row r="208" spans="1:6" x14ac:dyDescent="0.3">
      <c r="A208" s="12">
        <v>4221</v>
      </c>
      <c r="B208" s="13" t="s">
        <v>136</v>
      </c>
      <c r="C208" s="26">
        <f>C205+C206+C207</f>
        <v>38000</v>
      </c>
      <c r="D208" s="26">
        <f t="shared" ref="D208:E208" si="95">D205+D206+D207</f>
        <v>43500</v>
      </c>
      <c r="E208" s="26">
        <f t="shared" si="95"/>
        <v>46500</v>
      </c>
      <c r="F208" s="15"/>
    </row>
    <row r="209" spans="1:6" x14ac:dyDescent="0.3">
      <c r="A209" s="17">
        <v>422211</v>
      </c>
      <c r="B209" s="11" t="s">
        <v>137</v>
      </c>
      <c r="C209" s="26"/>
      <c r="D209" s="32"/>
      <c r="E209" s="32"/>
    </row>
    <row r="210" spans="1:6" s="18" customFormat="1" x14ac:dyDescent="0.3">
      <c r="A210" s="17">
        <v>422221</v>
      </c>
      <c r="B210" s="11" t="s">
        <v>138</v>
      </c>
      <c r="C210" s="26"/>
      <c r="D210" s="32"/>
      <c r="E210" s="32"/>
      <c r="F210" s="9"/>
    </row>
    <row r="211" spans="1:6" s="2" customFormat="1" x14ac:dyDescent="0.3">
      <c r="A211" s="12">
        <v>4222</v>
      </c>
      <c r="B211" s="13" t="s">
        <v>139</v>
      </c>
      <c r="C211" s="26">
        <f>C209+C210</f>
        <v>0</v>
      </c>
      <c r="D211" s="32">
        <f t="shared" ref="D211:E211" si="96">D209+D210</f>
        <v>0</v>
      </c>
      <c r="E211" s="32">
        <f t="shared" si="96"/>
        <v>0</v>
      </c>
      <c r="F211" s="15"/>
    </row>
    <row r="212" spans="1:6" x14ac:dyDescent="0.3">
      <c r="A212" s="12">
        <v>4223</v>
      </c>
      <c r="B212" s="13" t="s">
        <v>148</v>
      </c>
      <c r="C212" s="26">
        <v>5000</v>
      </c>
      <c r="D212" s="32">
        <v>8000</v>
      </c>
      <c r="E212" s="32">
        <v>8000</v>
      </c>
      <c r="F212" s="15"/>
    </row>
    <row r="213" spans="1:6" s="2" customFormat="1" x14ac:dyDescent="0.3">
      <c r="A213" s="12">
        <v>4224</v>
      </c>
      <c r="B213" s="13" t="s">
        <v>149</v>
      </c>
      <c r="C213" s="26"/>
      <c r="D213" s="26"/>
      <c r="E213" s="26"/>
      <c r="F213" s="15"/>
    </row>
    <row r="214" spans="1:6" s="2" customFormat="1" x14ac:dyDescent="0.3">
      <c r="A214" s="12">
        <v>4226</v>
      </c>
      <c r="B214" s="13" t="s">
        <v>150</v>
      </c>
      <c r="C214" s="26"/>
      <c r="D214" s="32"/>
      <c r="E214" s="32"/>
      <c r="F214" s="15"/>
    </row>
    <row r="215" spans="1:6" x14ac:dyDescent="0.3">
      <c r="A215" s="17">
        <v>422731</v>
      </c>
      <c r="B215" s="11" t="s">
        <v>147</v>
      </c>
      <c r="C215" s="26">
        <v>10000</v>
      </c>
      <c r="D215" s="32">
        <v>12000</v>
      </c>
      <c r="E215" s="32">
        <v>14000</v>
      </c>
    </row>
    <row r="216" spans="1:6" x14ac:dyDescent="0.3">
      <c r="A216" s="12">
        <v>4227</v>
      </c>
      <c r="B216" s="13" t="s">
        <v>146</v>
      </c>
      <c r="C216" s="26">
        <f>C215</f>
        <v>10000</v>
      </c>
      <c r="D216" s="26">
        <f t="shared" ref="D216:E216" si="97">D215</f>
        <v>12000</v>
      </c>
      <c r="E216" s="26">
        <f t="shared" si="97"/>
        <v>14000</v>
      </c>
      <c r="F216" s="15"/>
    </row>
    <row r="217" spans="1:6" s="45" customFormat="1" x14ac:dyDescent="0.3">
      <c r="A217" s="36">
        <v>422</v>
      </c>
      <c r="B217" s="37" t="s">
        <v>145</v>
      </c>
      <c r="C217" s="38">
        <f>C208+C211+C212+C213+C214+C216</f>
        <v>53000</v>
      </c>
      <c r="D217" s="38">
        <f t="shared" ref="D217:E217" si="98">D208+D211+D212+D213+D214+D216</f>
        <v>63500</v>
      </c>
      <c r="E217" s="38">
        <f t="shared" si="98"/>
        <v>68500</v>
      </c>
      <c r="F217" s="40"/>
    </row>
    <row r="218" spans="1:6" x14ac:dyDescent="0.3">
      <c r="A218" s="17">
        <v>424111</v>
      </c>
      <c r="B218" s="11" t="s">
        <v>144</v>
      </c>
      <c r="C218" s="26">
        <v>23000</v>
      </c>
      <c r="D218" s="32">
        <v>22000</v>
      </c>
      <c r="E218" s="32">
        <v>22000</v>
      </c>
    </row>
    <row r="219" spans="1:6" s="45" customFormat="1" x14ac:dyDescent="0.3">
      <c r="A219" s="36">
        <v>424</v>
      </c>
      <c r="B219" s="37" t="s">
        <v>143</v>
      </c>
      <c r="C219" s="38">
        <f>C218</f>
        <v>23000</v>
      </c>
      <c r="D219" s="38">
        <f t="shared" ref="D219:E219" si="99">D218</f>
        <v>22000</v>
      </c>
      <c r="E219" s="38">
        <f t="shared" si="99"/>
        <v>22000</v>
      </c>
      <c r="F219" s="40"/>
    </row>
    <row r="220" spans="1:6" x14ac:dyDescent="0.3">
      <c r="A220" s="17">
        <v>451</v>
      </c>
      <c r="B220" s="11" t="s">
        <v>172</v>
      </c>
      <c r="C220" s="26"/>
      <c r="D220" s="32"/>
      <c r="E220" s="32"/>
    </row>
    <row r="221" spans="1:6" s="18" customFormat="1" x14ac:dyDescent="0.3">
      <c r="A221" s="17"/>
      <c r="B221" s="11"/>
      <c r="C221" s="26"/>
      <c r="D221" s="32">
        <v>0</v>
      </c>
      <c r="E221" s="32"/>
      <c r="F221" s="9"/>
    </row>
    <row r="222" spans="1:6" s="41" customFormat="1" x14ac:dyDescent="0.3">
      <c r="A222" s="36">
        <v>451</v>
      </c>
      <c r="B222" s="37" t="s">
        <v>172</v>
      </c>
      <c r="C222" s="38">
        <f>C220+C221</f>
        <v>0</v>
      </c>
      <c r="D222" s="38">
        <f t="shared" ref="D222:E222" si="100">D220+D221</f>
        <v>0</v>
      </c>
      <c r="E222" s="38">
        <f t="shared" si="100"/>
        <v>0</v>
      </c>
      <c r="F222" s="40"/>
    </row>
    <row r="223" spans="1:6" x14ac:dyDescent="0.3">
      <c r="A223" s="12">
        <v>4</v>
      </c>
      <c r="B223" s="13" t="s">
        <v>141</v>
      </c>
      <c r="C223" s="26">
        <f>C217+C219+C222</f>
        <v>76000</v>
      </c>
      <c r="D223" s="26">
        <f t="shared" ref="D223:E223" si="101">D217+D219+D222</f>
        <v>85500</v>
      </c>
      <c r="E223" s="26">
        <f t="shared" si="101"/>
        <v>90500</v>
      </c>
      <c r="F223" s="15"/>
    </row>
    <row r="224" spans="1:6" x14ac:dyDescent="0.3">
      <c r="A224" s="12"/>
      <c r="B224" s="13" t="s">
        <v>140</v>
      </c>
      <c r="C224" s="26">
        <f>C223+C193</f>
        <v>7081600</v>
      </c>
      <c r="D224" s="26">
        <f t="shared" ref="D224:E224" si="102">D223+D193</f>
        <v>7284600</v>
      </c>
      <c r="E224" s="26">
        <f t="shared" si="102"/>
        <v>7490140</v>
      </c>
      <c r="F224" s="15"/>
    </row>
    <row r="225" spans="1:6" x14ac:dyDescent="0.3">
      <c r="A225" s="17"/>
      <c r="B225" s="11"/>
      <c r="C225" s="26"/>
      <c r="D225" s="32"/>
      <c r="E225" s="32"/>
    </row>
    <row r="226" spans="1:6" x14ac:dyDescent="0.3">
      <c r="A226" s="12"/>
      <c r="B226" s="13" t="str">
        <f t="shared" ref="B226:E226" si="103">B33</f>
        <v>P R I H O D I   UKUPNO</v>
      </c>
      <c r="C226" s="26">
        <f t="shared" si="103"/>
        <v>7081600</v>
      </c>
      <c r="D226" s="26">
        <f t="shared" si="103"/>
        <v>7284600</v>
      </c>
      <c r="E226" s="26">
        <f t="shared" si="103"/>
        <v>7490140</v>
      </c>
      <c r="F226" s="15"/>
    </row>
    <row r="227" spans="1:6" s="2" customFormat="1" x14ac:dyDescent="0.3">
      <c r="A227" s="12"/>
      <c r="B227" s="13" t="str">
        <f>B224</f>
        <v>R A S H O D I    UKUPNO</v>
      </c>
      <c r="C227" s="26">
        <f t="shared" ref="C227:E227" si="104">C224</f>
        <v>7081600</v>
      </c>
      <c r="D227" s="26">
        <f t="shared" si="104"/>
        <v>7284600</v>
      </c>
      <c r="E227" s="26">
        <f t="shared" si="104"/>
        <v>7490140</v>
      </c>
      <c r="F227" s="15"/>
    </row>
    <row r="228" spans="1:6" s="2" customFormat="1" x14ac:dyDescent="0.3">
      <c r="A228" s="12"/>
      <c r="B228" s="13" t="s">
        <v>142</v>
      </c>
      <c r="C228" s="26">
        <f>C226-C227</f>
        <v>0</v>
      </c>
      <c r="D228" s="32">
        <f t="shared" ref="D228:E228" si="105">D226-D227</f>
        <v>0</v>
      </c>
      <c r="E228" s="32">
        <f t="shared" si="105"/>
        <v>0</v>
      </c>
      <c r="F228" s="15"/>
    </row>
    <row r="229" spans="1:6" x14ac:dyDescent="0.3">
      <c r="A229" s="17"/>
      <c r="B229" s="11"/>
      <c r="C229" s="26"/>
      <c r="D229" s="32"/>
      <c r="E229" s="32"/>
    </row>
  </sheetData>
  <mergeCells count="21">
    <mergeCell ref="A101:D101"/>
    <mergeCell ref="A133:D133"/>
    <mergeCell ref="A134:D134"/>
    <mergeCell ref="A1:D1"/>
    <mergeCell ref="A2:D2"/>
    <mergeCell ref="B4:F4"/>
    <mergeCell ref="A34:D34"/>
    <mergeCell ref="B103:F103"/>
    <mergeCell ref="A35:D35"/>
    <mergeCell ref="B37:F37"/>
    <mergeCell ref="A67:D67"/>
    <mergeCell ref="A68:D68"/>
    <mergeCell ref="B70:F70"/>
    <mergeCell ref="A100:D100"/>
    <mergeCell ref="B201:F201"/>
    <mergeCell ref="B136:F136"/>
    <mergeCell ref="A199:D199"/>
    <mergeCell ref="A200:D200"/>
    <mergeCell ref="A166:D166"/>
    <mergeCell ref="A167:D167"/>
    <mergeCell ref="B169:F16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2019-12-11T13:24:10Z</cp:lastPrinted>
  <dcterms:created xsi:type="dcterms:W3CDTF">2017-09-13T08:17:42Z</dcterms:created>
  <dcterms:modified xsi:type="dcterms:W3CDTF">2021-02-20T20:40:12Z</dcterms:modified>
</cp:coreProperties>
</file>